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26115" windowHeight="12075"/>
  </bookViews>
  <sheets>
    <sheet name="Presupuesto equilibrado" sheetId="1" r:id="rId1"/>
  </sheets>
  <externalReferences>
    <externalReference r:id="rId2"/>
    <externalReference r:id="rId3"/>
  </externalReferences>
  <definedNames>
    <definedName name="Administrativos">'[1]Datos seguridad social'!$C$5:$C$515</definedName>
    <definedName name="_xlnm.Print_Area" localSheetId="0">'Presupuesto equilibrado'!$A$1:$C$395</definedName>
    <definedName name="ARP_aportes">'[1]Datos seguridad social'!$V$5:$V$515</definedName>
    <definedName name="Asistenciales">'[1]Datos seguridad social'!$D$5:$D$515</definedName>
    <definedName name="B">[2]CXP!$AJ$1:$AL$128</definedName>
    <definedName name="CCF_aportes">'[1]Datos seguridad social'!$W$5:$W$515</definedName>
    <definedName name="CESANTIAS_aportes">'[1]Datos seguridad social'!$S$5:$S$515</definedName>
    <definedName name="EPS_aportes">'[1]Datos seguridad social'!$T$5:$T$515</definedName>
    <definedName name="Extras">'[1]Datos seguridad social'!$K$5:$K$515</definedName>
    <definedName name="ICBF_aportes">'[1]Datos seguridad social'!$X$5:$X$515</definedName>
    <definedName name="Numeros">'[1]Proyeccion de Planta de cargos'!$B$404:$C$529</definedName>
    <definedName name="PENSION_aportes">'[1]Datos seguridad social'!$U$5:$U$515</definedName>
    <definedName name="SENA_aportes">'[1]Datos seguridad social'!$Y$5:$Y$515</definedName>
    <definedName name="_xlnm.Print_Titles" localSheetId="0">'Presupuesto equilibrado'!$6:$6</definedName>
  </definedNames>
  <calcPr calcId="144525"/>
</workbook>
</file>

<file path=xl/calcChain.xml><?xml version="1.0" encoding="utf-8"?>
<calcChain xmlns="http://schemas.openxmlformats.org/spreadsheetml/2006/main">
  <c r="B391" i="1" l="1"/>
  <c r="A391" i="1"/>
  <c r="B390" i="1"/>
  <c r="A390" i="1"/>
  <c r="C389" i="1"/>
  <c r="B389" i="1"/>
  <c r="A389" i="1"/>
  <c r="C388" i="1"/>
  <c r="B388" i="1"/>
  <c r="A388" i="1"/>
  <c r="C387" i="1"/>
  <c r="B387" i="1"/>
  <c r="A387" i="1"/>
  <c r="C386" i="1"/>
  <c r="B386" i="1"/>
  <c r="A386" i="1"/>
  <c r="C385" i="1"/>
  <c r="B385" i="1"/>
  <c r="A385" i="1"/>
  <c r="C384" i="1"/>
  <c r="B384" i="1"/>
  <c r="A384" i="1"/>
  <c r="C383" i="1"/>
  <c r="B383" i="1"/>
  <c r="A383" i="1"/>
  <c r="C382" i="1"/>
  <c r="B382" i="1"/>
  <c r="A382" i="1"/>
  <c r="B381" i="1"/>
  <c r="A381" i="1"/>
  <c r="B380" i="1"/>
  <c r="A380" i="1"/>
  <c r="C379" i="1"/>
  <c r="B379" i="1"/>
  <c r="A379" i="1"/>
  <c r="C378" i="1"/>
  <c r="B378" i="1"/>
  <c r="A378" i="1"/>
  <c r="C377" i="1"/>
  <c r="B377" i="1"/>
  <c r="A377" i="1"/>
  <c r="C376" i="1"/>
  <c r="B376" i="1"/>
  <c r="A376" i="1"/>
  <c r="C375" i="1"/>
  <c r="B375" i="1"/>
  <c r="A375" i="1"/>
  <c r="C374" i="1"/>
  <c r="B374" i="1"/>
  <c r="A374" i="1"/>
  <c r="B373" i="1"/>
  <c r="A373" i="1"/>
  <c r="B372" i="1"/>
  <c r="A372" i="1"/>
  <c r="B371" i="1"/>
  <c r="A371" i="1"/>
  <c r="B370" i="1"/>
  <c r="A370" i="1"/>
  <c r="B369" i="1"/>
  <c r="A369" i="1"/>
  <c r="B368" i="1"/>
  <c r="A368" i="1"/>
  <c r="C367" i="1"/>
  <c r="B367" i="1"/>
  <c r="A367" i="1"/>
  <c r="C366" i="1"/>
  <c r="B366" i="1"/>
  <c r="A366" i="1"/>
  <c r="C365" i="1"/>
  <c r="B365" i="1"/>
  <c r="A365" i="1"/>
  <c r="B364" i="1"/>
  <c r="A364" i="1"/>
  <c r="B363" i="1"/>
  <c r="A363" i="1"/>
  <c r="C362" i="1"/>
  <c r="B362" i="1"/>
  <c r="A362" i="1"/>
  <c r="C361" i="1"/>
  <c r="B361" i="1"/>
  <c r="A361" i="1"/>
  <c r="C360" i="1"/>
  <c r="C359" i="1" s="1"/>
  <c r="B360" i="1"/>
  <c r="A360" i="1"/>
  <c r="B359" i="1"/>
  <c r="A359" i="1"/>
  <c r="B358" i="1"/>
  <c r="A358" i="1"/>
  <c r="B357" i="1"/>
  <c r="A357" i="1"/>
  <c r="B356" i="1"/>
  <c r="A356" i="1"/>
  <c r="C355" i="1"/>
  <c r="B355" i="1"/>
  <c r="A355" i="1"/>
  <c r="C354" i="1"/>
  <c r="B354" i="1"/>
  <c r="A354" i="1"/>
  <c r="C353" i="1"/>
  <c r="B353" i="1"/>
  <c r="A353" i="1"/>
  <c r="C352" i="1"/>
  <c r="B352" i="1"/>
  <c r="A352" i="1"/>
  <c r="C351" i="1"/>
  <c r="B351" i="1"/>
  <c r="A351" i="1"/>
  <c r="C350" i="1"/>
  <c r="B350" i="1"/>
  <c r="A350" i="1"/>
  <c r="C349" i="1"/>
  <c r="B349" i="1"/>
  <c r="A349" i="1"/>
  <c r="C348" i="1"/>
  <c r="C346" i="1" s="1"/>
  <c r="C345" i="1" s="1"/>
  <c r="C343" i="1" s="1"/>
  <c r="B348" i="1"/>
  <c r="A348" i="1"/>
  <c r="C347" i="1"/>
  <c r="B347" i="1"/>
  <c r="A347" i="1"/>
  <c r="B346" i="1"/>
  <c r="A346" i="1"/>
  <c r="B345" i="1"/>
  <c r="A345" i="1"/>
  <c r="B344" i="1"/>
  <c r="A344" i="1"/>
  <c r="B343" i="1"/>
  <c r="A343" i="1"/>
  <c r="C342" i="1"/>
  <c r="B342" i="1"/>
  <c r="A342" i="1"/>
  <c r="C341" i="1"/>
  <c r="B341" i="1"/>
  <c r="A341" i="1"/>
  <c r="C340" i="1"/>
  <c r="B340" i="1"/>
  <c r="A340" i="1"/>
  <c r="C339" i="1"/>
  <c r="B339" i="1"/>
  <c r="A339" i="1"/>
  <c r="C338" i="1"/>
  <c r="B338" i="1"/>
  <c r="A338" i="1"/>
  <c r="B337" i="1"/>
  <c r="A337" i="1"/>
  <c r="C336" i="1"/>
  <c r="B336" i="1"/>
  <c r="A336" i="1"/>
  <c r="C335" i="1"/>
  <c r="B335" i="1"/>
  <c r="A335" i="1"/>
  <c r="C334" i="1"/>
  <c r="B334" i="1"/>
  <c r="A334" i="1"/>
  <c r="C333" i="1"/>
  <c r="B333" i="1"/>
  <c r="A333" i="1"/>
  <c r="C332" i="1"/>
  <c r="B332" i="1"/>
  <c r="A332" i="1"/>
  <c r="C331" i="1"/>
  <c r="B331" i="1"/>
  <c r="A331" i="1"/>
  <c r="C330" i="1"/>
  <c r="B330" i="1"/>
  <c r="A330" i="1"/>
  <c r="B329" i="1"/>
  <c r="A329" i="1"/>
  <c r="B328" i="1"/>
  <c r="A328" i="1"/>
  <c r="B327" i="1"/>
  <c r="A327" i="1"/>
  <c r="B326" i="1"/>
  <c r="A326" i="1"/>
  <c r="A325" i="1"/>
  <c r="C324" i="1"/>
  <c r="B324" i="1"/>
  <c r="A324" i="1"/>
  <c r="A323" i="1"/>
  <c r="C322" i="1"/>
  <c r="B322" i="1"/>
  <c r="A322" i="1"/>
  <c r="C321" i="1"/>
  <c r="B321" i="1"/>
  <c r="A321" i="1"/>
  <c r="C320" i="1"/>
  <c r="B320" i="1"/>
  <c r="A320" i="1"/>
  <c r="C319" i="1"/>
  <c r="B319" i="1"/>
  <c r="A319" i="1"/>
  <c r="B318" i="1"/>
  <c r="A318" i="1"/>
  <c r="C317" i="1"/>
  <c r="B317" i="1"/>
  <c r="A317" i="1"/>
  <c r="B316" i="1"/>
  <c r="A316" i="1"/>
  <c r="B315" i="1"/>
  <c r="A315" i="1"/>
  <c r="C314" i="1"/>
  <c r="B314" i="1"/>
  <c r="A314" i="1"/>
  <c r="C313" i="1"/>
  <c r="B313" i="1"/>
  <c r="A313" i="1"/>
  <c r="C312" i="1"/>
  <c r="B312" i="1"/>
  <c r="A312" i="1"/>
  <c r="C311" i="1"/>
  <c r="B311" i="1"/>
  <c r="A311" i="1"/>
  <c r="C310" i="1"/>
  <c r="B310" i="1"/>
  <c r="A310" i="1"/>
  <c r="B309" i="1"/>
  <c r="A309" i="1"/>
  <c r="B308" i="1"/>
  <c r="A308" i="1"/>
  <c r="C307" i="1"/>
  <c r="B307" i="1"/>
  <c r="A307" i="1"/>
  <c r="C306" i="1"/>
  <c r="C305" i="1" s="1"/>
  <c r="B306" i="1"/>
  <c r="A306" i="1"/>
  <c r="B305" i="1"/>
  <c r="A305" i="1"/>
  <c r="B304" i="1"/>
  <c r="A304" i="1"/>
  <c r="B303" i="1"/>
  <c r="A303" i="1"/>
  <c r="B302" i="1"/>
  <c r="A302" i="1"/>
  <c r="C301" i="1"/>
  <c r="B301" i="1"/>
  <c r="A301" i="1"/>
  <c r="B300" i="1"/>
  <c r="A300" i="1"/>
  <c r="C299" i="1"/>
  <c r="B299" i="1"/>
  <c r="A299" i="1"/>
  <c r="C298" i="1"/>
  <c r="B298" i="1"/>
  <c r="A298" i="1"/>
  <c r="C297" i="1"/>
  <c r="B297" i="1"/>
  <c r="A297" i="1"/>
  <c r="C296" i="1"/>
  <c r="B296" i="1"/>
  <c r="A296" i="1"/>
  <c r="C295" i="1"/>
  <c r="B295" i="1"/>
  <c r="A295" i="1"/>
  <c r="C294" i="1"/>
  <c r="B294" i="1"/>
  <c r="A294" i="1"/>
  <c r="C293" i="1"/>
  <c r="B293" i="1"/>
  <c r="A293" i="1"/>
  <c r="C292" i="1"/>
  <c r="B292" i="1"/>
  <c r="A292" i="1"/>
  <c r="C291" i="1"/>
  <c r="B291" i="1"/>
  <c r="A291" i="1"/>
  <c r="C290" i="1"/>
  <c r="B290" i="1"/>
  <c r="A290" i="1"/>
  <c r="B289" i="1"/>
  <c r="A289" i="1"/>
  <c r="C288" i="1"/>
  <c r="B288" i="1"/>
  <c r="A288" i="1"/>
  <c r="B287" i="1"/>
  <c r="A287" i="1"/>
  <c r="B286" i="1"/>
  <c r="A286" i="1"/>
  <c r="C285" i="1"/>
  <c r="B285" i="1"/>
  <c r="A285" i="1"/>
  <c r="C284" i="1"/>
  <c r="B284" i="1"/>
  <c r="A284" i="1"/>
  <c r="C283" i="1"/>
  <c r="B283" i="1"/>
  <c r="A283" i="1"/>
  <c r="C282" i="1"/>
  <c r="B282" i="1"/>
  <c r="A282" i="1"/>
  <c r="B281" i="1"/>
  <c r="A281" i="1"/>
  <c r="C280" i="1"/>
  <c r="B280" i="1"/>
  <c r="A280" i="1"/>
  <c r="B279" i="1"/>
  <c r="A279" i="1"/>
  <c r="B278" i="1"/>
  <c r="A278" i="1"/>
  <c r="B277" i="1"/>
  <c r="A277" i="1"/>
  <c r="B276" i="1"/>
  <c r="A276" i="1"/>
  <c r="C275" i="1"/>
  <c r="B275" i="1"/>
  <c r="A275" i="1"/>
  <c r="C274" i="1"/>
  <c r="B274" i="1"/>
  <c r="A274" i="1"/>
  <c r="B273" i="1"/>
  <c r="A273" i="1"/>
  <c r="B272" i="1"/>
  <c r="A272" i="1"/>
  <c r="C271" i="1"/>
  <c r="B271" i="1"/>
  <c r="A271" i="1"/>
  <c r="C270" i="1"/>
  <c r="B270" i="1"/>
  <c r="A270" i="1"/>
  <c r="C269" i="1"/>
  <c r="B269" i="1"/>
  <c r="A269" i="1"/>
  <c r="C268" i="1"/>
  <c r="B268" i="1"/>
  <c r="A268" i="1"/>
  <c r="C267" i="1"/>
  <c r="B267" i="1"/>
  <c r="A267" i="1"/>
  <c r="C266" i="1"/>
  <c r="B266" i="1"/>
  <c r="A266" i="1"/>
  <c r="C265" i="1"/>
  <c r="B265" i="1"/>
  <c r="A265" i="1"/>
  <c r="C264" i="1"/>
  <c r="B264" i="1"/>
  <c r="A264" i="1"/>
  <c r="C263" i="1"/>
  <c r="B263" i="1"/>
  <c r="A263" i="1"/>
  <c r="C262" i="1"/>
  <c r="B262" i="1"/>
  <c r="A262" i="1"/>
  <c r="C261" i="1"/>
  <c r="B261" i="1"/>
  <c r="A261" i="1"/>
  <c r="C260" i="1"/>
  <c r="B260" i="1"/>
  <c r="A260" i="1"/>
  <c r="C259" i="1"/>
  <c r="B259" i="1"/>
  <c r="A259" i="1"/>
  <c r="C258" i="1"/>
  <c r="B258" i="1"/>
  <c r="A258" i="1"/>
  <c r="C257" i="1"/>
  <c r="B257" i="1"/>
  <c r="A257" i="1"/>
  <c r="C256" i="1"/>
  <c r="B256" i="1"/>
  <c r="A256" i="1"/>
  <c r="B255" i="1"/>
  <c r="A255" i="1"/>
  <c r="B254" i="1"/>
  <c r="A254" i="1"/>
  <c r="C253" i="1"/>
  <c r="B253" i="1"/>
  <c r="A253" i="1"/>
  <c r="C252" i="1"/>
  <c r="B252" i="1"/>
  <c r="A252" i="1"/>
  <c r="C251" i="1"/>
  <c r="B251" i="1"/>
  <c r="A251" i="1"/>
  <c r="C250" i="1"/>
  <c r="B250" i="1"/>
  <c r="A250" i="1"/>
  <c r="C249" i="1"/>
  <c r="B249" i="1"/>
  <c r="A249" i="1"/>
  <c r="C248" i="1"/>
  <c r="B248" i="1"/>
  <c r="A248" i="1"/>
  <c r="C247" i="1"/>
  <c r="B247" i="1"/>
  <c r="A247" i="1"/>
  <c r="B246" i="1"/>
  <c r="A246" i="1"/>
  <c r="B245" i="1"/>
  <c r="A245" i="1"/>
  <c r="B244" i="1"/>
  <c r="A244" i="1"/>
  <c r="B243" i="1"/>
  <c r="A243" i="1"/>
  <c r="B242" i="1"/>
  <c r="A242" i="1"/>
  <c r="B241" i="1"/>
  <c r="A241" i="1"/>
  <c r="C240" i="1"/>
  <c r="B240" i="1"/>
  <c r="A240" i="1"/>
  <c r="C239" i="1"/>
  <c r="B239" i="1"/>
  <c r="A239" i="1"/>
  <c r="C238" i="1"/>
  <c r="C237" i="1" s="1"/>
  <c r="B238" i="1"/>
  <c r="A238" i="1"/>
  <c r="B237" i="1"/>
  <c r="A237" i="1"/>
  <c r="B236" i="1"/>
  <c r="A236" i="1"/>
  <c r="B235" i="1"/>
  <c r="A235" i="1"/>
  <c r="C234" i="1"/>
  <c r="B234" i="1"/>
  <c r="A234" i="1"/>
  <c r="C233" i="1"/>
  <c r="B233" i="1"/>
  <c r="A233" i="1"/>
  <c r="C232" i="1"/>
  <c r="B232" i="1"/>
  <c r="A232" i="1"/>
  <c r="C231" i="1"/>
  <c r="B231" i="1"/>
  <c r="A231" i="1"/>
  <c r="C230" i="1"/>
  <c r="B230" i="1"/>
  <c r="A230" i="1"/>
  <c r="C229" i="1"/>
  <c r="B229" i="1"/>
  <c r="A229" i="1"/>
  <c r="B228" i="1"/>
  <c r="A228" i="1"/>
  <c r="C227" i="1"/>
  <c r="B227" i="1"/>
  <c r="A227" i="1"/>
  <c r="C226" i="1"/>
  <c r="B226" i="1"/>
  <c r="A226" i="1"/>
  <c r="C225" i="1"/>
  <c r="B225" i="1"/>
  <c r="A225" i="1"/>
  <c r="C224" i="1"/>
  <c r="B224" i="1"/>
  <c r="A224" i="1"/>
  <c r="B223" i="1"/>
  <c r="A223" i="1"/>
  <c r="B222" i="1"/>
  <c r="A222" i="1"/>
  <c r="B221" i="1"/>
  <c r="A221" i="1"/>
  <c r="C220" i="1"/>
  <c r="B220" i="1"/>
  <c r="A220" i="1"/>
  <c r="C219" i="1"/>
  <c r="B219" i="1"/>
  <c r="A219" i="1"/>
  <c r="C218" i="1"/>
  <c r="B218" i="1"/>
  <c r="A218" i="1"/>
  <c r="C217" i="1"/>
  <c r="B217" i="1"/>
  <c r="A217" i="1"/>
  <c r="B216" i="1"/>
  <c r="A216" i="1"/>
  <c r="B215" i="1"/>
  <c r="A215" i="1"/>
  <c r="C214" i="1"/>
  <c r="B214" i="1"/>
  <c r="A214" i="1"/>
  <c r="C213" i="1"/>
  <c r="B213" i="1"/>
  <c r="A213" i="1"/>
  <c r="C212" i="1"/>
  <c r="B212" i="1"/>
  <c r="A212" i="1"/>
  <c r="C211" i="1"/>
  <c r="B211" i="1"/>
  <c r="A211" i="1"/>
  <c r="C210" i="1"/>
  <c r="B210" i="1"/>
  <c r="A210" i="1"/>
  <c r="C209" i="1"/>
  <c r="B209" i="1"/>
  <c r="A209" i="1"/>
  <c r="C208" i="1"/>
  <c r="B208" i="1"/>
  <c r="A208" i="1"/>
  <c r="C207" i="1"/>
  <c r="B207" i="1"/>
  <c r="A207" i="1"/>
  <c r="C206" i="1"/>
  <c r="B206" i="1"/>
  <c r="A206" i="1"/>
  <c r="C205" i="1"/>
  <c r="B205" i="1"/>
  <c r="A205" i="1"/>
  <c r="C204" i="1"/>
  <c r="B204" i="1"/>
  <c r="A204" i="1"/>
  <c r="B203" i="1"/>
  <c r="A203" i="1"/>
  <c r="C202" i="1"/>
  <c r="B202" i="1"/>
  <c r="A202" i="1"/>
  <c r="C201" i="1"/>
  <c r="B201" i="1"/>
  <c r="A201" i="1"/>
  <c r="C200" i="1"/>
  <c r="B200" i="1"/>
  <c r="A200" i="1"/>
  <c r="B199" i="1"/>
  <c r="A199" i="1"/>
  <c r="B198" i="1"/>
  <c r="A198" i="1"/>
  <c r="B197" i="1"/>
  <c r="A197" i="1"/>
  <c r="B196" i="1"/>
  <c r="A196" i="1"/>
  <c r="C195" i="1"/>
  <c r="B195" i="1"/>
  <c r="A195" i="1"/>
  <c r="C194" i="1"/>
  <c r="B194" i="1"/>
  <c r="A194" i="1"/>
  <c r="C193" i="1"/>
  <c r="B193" i="1"/>
  <c r="A193" i="1"/>
  <c r="B192" i="1"/>
  <c r="A192" i="1"/>
  <c r="B191" i="1"/>
  <c r="A191" i="1"/>
  <c r="B190" i="1"/>
  <c r="A190" i="1"/>
  <c r="C189" i="1"/>
  <c r="B189" i="1"/>
  <c r="A189" i="1"/>
  <c r="C188" i="1"/>
  <c r="B188" i="1"/>
  <c r="A188" i="1"/>
  <c r="C187" i="1"/>
  <c r="B187" i="1"/>
  <c r="A187" i="1"/>
  <c r="C186" i="1"/>
  <c r="B186" i="1"/>
  <c r="A186" i="1"/>
  <c r="C185" i="1"/>
  <c r="B185" i="1"/>
  <c r="A185" i="1"/>
  <c r="C184" i="1"/>
  <c r="B184" i="1"/>
  <c r="A184" i="1"/>
  <c r="B183" i="1"/>
  <c r="A183" i="1"/>
  <c r="C182" i="1"/>
  <c r="B182" i="1"/>
  <c r="A182" i="1"/>
  <c r="C181" i="1"/>
  <c r="B181" i="1"/>
  <c r="A181" i="1"/>
  <c r="C180" i="1"/>
  <c r="B180" i="1"/>
  <c r="A180" i="1"/>
  <c r="C179" i="1"/>
  <c r="B179" i="1"/>
  <c r="A179" i="1"/>
  <c r="B178" i="1"/>
  <c r="A178" i="1"/>
  <c r="B177" i="1"/>
  <c r="A177" i="1"/>
  <c r="B176" i="1"/>
  <c r="A176" i="1"/>
  <c r="C175" i="1"/>
  <c r="B175" i="1"/>
  <c r="A175" i="1"/>
  <c r="C174" i="1"/>
  <c r="B174" i="1"/>
  <c r="A174" i="1"/>
  <c r="C173" i="1"/>
  <c r="B173" i="1"/>
  <c r="A173" i="1"/>
  <c r="C172" i="1"/>
  <c r="B172" i="1"/>
  <c r="A172" i="1"/>
  <c r="C171" i="1"/>
  <c r="B171" i="1"/>
  <c r="A171" i="1"/>
  <c r="C170" i="1"/>
  <c r="B170" i="1"/>
  <c r="A170" i="1"/>
  <c r="B169" i="1"/>
  <c r="A169" i="1"/>
  <c r="B168" i="1"/>
  <c r="A168" i="1"/>
  <c r="C167" i="1"/>
  <c r="B167" i="1"/>
  <c r="A167" i="1"/>
  <c r="C166" i="1"/>
  <c r="B166" i="1"/>
  <c r="A166" i="1"/>
  <c r="C165" i="1"/>
  <c r="B165" i="1"/>
  <c r="A165" i="1"/>
  <c r="C164" i="1"/>
  <c r="B164" i="1"/>
  <c r="A164" i="1"/>
  <c r="C163" i="1"/>
  <c r="B163" i="1"/>
  <c r="A163" i="1"/>
  <c r="C162" i="1"/>
  <c r="B162" i="1"/>
  <c r="A162" i="1"/>
  <c r="C161" i="1"/>
  <c r="B161" i="1"/>
  <c r="A161" i="1"/>
  <c r="C160" i="1"/>
  <c r="B160" i="1"/>
  <c r="A160" i="1"/>
  <c r="C159" i="1"/>
  <c r="B159" i="1"/>
  <c r="A159" i="1"/>
  <c r="C158" i="1"/>
  <c r="B158" i="1"/>
  <c r="A158" i="1"/>
  <c r="C157" i="1"/>
  <c r="B157" i="1"/>
  <c r="A157" i="1"/>
  <c r="C156" i="1"/>
  <c r="B156" i="1"/>
  <c r="A156" i="1"/>
  <c r="B155" i="1"/>
  <c r="A155" i="1"/>
  <c r="C154" i="1"/>
  <c r="B154" i="1"/>
  <c r="A154" i="1"/>
  <c r="C153" i="1"/>
  <c r="B153" i="1"/>
  <c r="A153" i="1"/>
  <c r="C152" i="1"/>
  <c r="B152" i="1"/>
  <c r="A152" i="1"/>
  <c r="B151" i="1"/>
  <c r="A151" i="1"/>
  <c r="B150" i="1"/>
  <c r="A150" i="1"/>
  <c r="B149" i="1"/>
  <c r="A149" i="1"/>
  <c r="B148" i="1"/>
  <c r="A148" i="1"/>
  <c r="B147" i="1"/>
  <c r="A147" i="1"/>
  <c r="B146" i="1"/>
  <c r="A146" i="1"/>
  <c r="B145" i="1"/>
  <c r="A145" i="1"/>
  <c r="B144" i="1"/>
  <c r="A144" i="1"/>
  <c r="B143" i="1"/>
  <c r="C394" i="1" s="1"/>
  <c r="A143" i="1"/>
  <c r="A138" i="1"/>
  <c r="C137" i="1"/>
  <c r="B129" i="1"/>
  <c r="A129" i="1"/>
  <c r="C128" i="1"/>
  <c r="B128" i="1"/>
  <c r="A128" i="1"/>
  <c r="C127" i="1"/>
  <c r="B127" i="1"/>
  <c r="A127" i="1"/>
  <c r="C126" i="1"/>
  <c r="B126" i="1"/>
  <c r="A126" i="1"/>
  <c r="C125" i="1"/>
  <c r="B125" i="1"/>
  <c r="A125" i="1"/>
  <c r="C124" i="1"/>
  <c r="B124" i="1"/>
  <c r="A124" i="1"/>
  <c r="C123" i="1"/>
  <c r="B123" i="1"/>
  <c r="A123" i="1"/>
  <c r="C122" i="1"/>
  <c r="B122" i="1"/>
  <c r="A122" i="1"/>
  <c r="C121" i="1"/>
  <c r="B121" i="1"/>
  <c r="A121" i="1"/>
  <c r="C120" i="1"/>
  <c r="B120" i="1"/>
  <c r="A120" i="1"/>
  <c r="C119" i="1"/>
  <c r="B119" i="1"/>
  <c r="A119" i="1"/>
  <c r="C118" i="1"/>
  <c r="B118" i="1"/>
  <c r="A118" i="1"/>
  <c r="B117" i="1"/>
  <c r="A117" i="1"/>
  <c r="B116" i="1"/>
  <c r="A116" i="1"/>
  <c r="B115" i="1"/>
  <c r="A115" i="1"/>
  <c r="C114" i="1"/>
  <c r="B114" i="1"/>
  <c r="A114" i="1"/>
  <c r="C113" i="1"/>
  <c r="B113" i="1"/>
  <c r="A113" i="1"/>
  <c r="C112" i="1"/>
  <c r="B112" i="1"/>
  <c r="A112" i="1"/>
  <c r="C111" i="1"/>
  <c r="B111" i="1"/>
  <c r="A111" i="1"/>
  <c r="C110" i="1"/>
  <c r="B110" i="1"/>
  <c r="A110" i="1"/>
  <c r="C109" i="1"/>
  <c r="B109" i="1"/>
  <c r="A109" i="1"/>
  <c r="C108" i="1"/>
  <c r="B108" i="1"/>
  <c r="A108" i="1"/>
  <c r="B107" i="1"/>
  <c r="A107" i="1"/>
  <c r="B106" i="1"/>
  <c r="A106" i="1"/>
  <c r="C105" i="1"/>
  <c r="B105" i="1"/>
  <c r="A105" i="1"/>
  <c r="C104" i="1"/>
  <c r="B104" i="1"/>
  <c r="A104" i="1"/>
  <c r="C103" i="1"/>
  <c r="B103" i="1"/>
  <c r="A103" i="1"/>
  <c r="C102" i="1"/>
  <c r="B102" i="1"/>
  <c r="A102" i="1"/>
  <c r="C101" i="1"/>
  <c r="B101" i="1"/>
  <c r="A101" i="1"/>
  <c r="C100" i="1"/>
  <c r="B100" i="1"/>
  <c r="A100" i="1"/>
  <c r="C99" i="1"/>
  <c r="B99" i="1"/>
  <c r="A99" i="1"/>
  <c r="C98" i="1"/>
  <c r="B98" i="1"/>
  <c r="A98" i="1"/>
  <c r="B97" i="1"/>
  <c r="A97" i="1"/>
  <c r="B96" i="1"/>
  <c r="A96" i="1"/>
  <c r="C95" i="1"/>
  <c r="B95" i="1"/>
  <c r="A95" i="1"/>
  <c r="C94" i="1"/>
  <c r="B94" i="1"/>
  <c r="A94" i="1"/>
  <c r="C93" i="1"/>
  <c r="B93" i="1"/>
  <c r="A93" i="1"/>
  <c r="C92" i="1"/>
  <c r="B92" i="1"/>
  <c r="A92" i="1"/>
  <c r="C91" i="1"/>
  <c r="B91" i="1"/>
  <c r="A91" i="1"/>
  <c r="C90" i="1"/>
  <c r="B90" i="1"/>
  <c r="A90" i="1"/>
  <c r="C89" i="1"/>
  <c r="B89" i="1"/>
  <c r="A89" i="1"/>
  <c r="B88" i="1"/>
  <c r="A88" i="1"/>
  <c r="B87" i="1"/>
  <c r="A87" i="1"/>
  <c r="C86" i="1"/>
  <c r="B86" i="1"/>
  <c r="A86" i="1"/>
  <c r="C85" i="1"/>
  <c r="B85" i="1"/>
  <c r="A85" i="1"/>
  <c r="C84" i="1"/>
  <c r="B84" i="1"/>
  <c r="A84" i="1"/>
  <c r="C83" i="1"/>
  <c r="B83" i="1"/>
  <c r="A83" i="1"/>
  <c r="C82" i="1"/>
  <c r="B82" i="1"/>
  <c r="A82" i="1"/>
  <c r="B81" i="1"/>
  <c r="A81" i="1"/>
  <c r="C80" i="1"/>
  <c r="B80" i="1"/>
  <c r="A80" i="1"/>
  <c r="C79" i="1"/>
  <c r="B79" i="1"/>
  <c r="A79" i="1"/>
  <c r="B78" i="1"/>
  <c r="A78" i="1"/>
  <c r="C77" i="1"/>
  <c r="C75" i="1" s="1"/>
  <c r="B77" i="1"/>
  <c r="A77" i="1"/>
  <c r="C76" i="1"/>
  <c r="B76" i="1"/>
  <c r="A76" i="1"/>
  <c r="B75" i="1"/>
  <c r="A75" i="1"/>
  <c r="C74" i="1"/>
  <c r="B74" i="1"/>
  <c r="A74" i="1"/>
  <c r="C73" i="1"/>
  <c r="B73" i="1"/>
  <c r="A73" i="1"/>
  <c r="B72" i="1"/>
  <c r="A72" i="1"/>
  <c r="C71" i="1"/>
  <c r="B71" i="1"/>
  <c r="A71" i="1"/>
  <c r="C70" i="1"/>
  <c r="B70" i="1"/>
  <c r="A70" i="1"/>
  <c r="B69" i="1"/>
  <c r="A69" i="1"/>
  <c r="C68" i="1"/>
  <c r="B68" i="1"/>
  <c r="A68" i="1"/>
  <c r="C67" i="1"/>
  <c r="B67" i="1"/>
  <c r="A67" i="1"/>
  <c r="B66" i="1"/>
  <c r="A66" i="1"/>
  <c r="C65" i="1"/>
  <c r="B65" i="1"/>
  <c r="A65" i="1"/>
  <c r="C64" i="1"/>
  <c r="B64" i="1"/>
  <c r="A64" i="1"/>
  <c r="B63" i="1"/>
  <c r="A63" i="1"/>
  <c r="C62" i="1"/>
  <c r="B62" i="1"/>
  <c r="A62" i="1"/>
  <c r="C61" i="1"/>
  <c r="B61" i="1"/>
  <c r="A61" i="1"/>
  <c r="B60" i="1"/>
  <c r="A60" i="1"/>
  <c r="C59" i="1"/>
  <c r="B59" i="1"/>
  <c r="A59" i="1"/>
  <c r="C58" i="1"/>
  <c r="B58" i="1"/>
  <c r="A58" i="1"/>
  <c r="B57" i="1"/>
  <c r="A57" i="1"/>
  <c r="C56" i="1"/>
  <c r="B56" i="1"/>
  <c r="A56" i="1"/>
  <c r="C55" i="1"/>
  <c r="B55" i="1"/>
  <c r="A55" i="1"/>
  <c r="B54" i="1"/>
  <c r="A54" i="1"/>
  <c r="C53" i="1"/>
  <c r="B53" i="1"/>
  <c r="A53" i="1"/>
  <c r="C52" i="1"/>
  <c r="B52" i="1"/>
  <c r="A52" i="1"/>
  <c r="B51" i="1"/>
  <c r="A51" i="1"/>
  <c r="C50" i="1"/>
  <c r="C48" i="1" s="1"/>
  <c r="B50" i="1"/>
  <c r="A50" i="1"/>
  <c r="C49" i="1"/>
  <c r="B49" i="1"/>
  <c r="A49" i="1"/>
  <c r="B48" i="1"/>
  <c r="A48" i="1"/>
  <c r="C47" i="1"/>
  <c r="B47" i="1"/>
  <c r="A47" i="1"/>
  <c r="C46" i="1"/>
  <c r="B46" i="1"/>
  <c r="A46" i="1"/>
  <c r="B45" i="1"/>
  <c r="A45" i="1"/>
  <c r="C44" i="1"/>
  <c r="B44" i="1"/>
  <c r="A44" i="1"/>
  <c r="C43" i="1"/>
  <c r="B43" i="1"/>
  <c r="A43" i="1"/>
  <c r="B42" i="1"/>
  <c r="A42" i="1"/>
  <c r="C41" i="1"/>
  <c r="B41" i="1"/>
  <c r="A41" i="1"/>
  <c r="C40" i="1"/>
  <c r="B40" i="1"/>
  <c r="A40" i="1"/>
  <c r="C39" i="1"/>
  <c r="B39" i="1"/>
  <c r="A39" i="1"/>
  <c r="C38" i="1"/>
  <c r="B38" i="1"/>
  <c r="A38" i="1"/>
  <c r="C37" i="1"/>
  <c r="B37" i="1"/>
  <c r="A37" i="1"/>
  <c r="B36" i="1"/>
  <c r="A36" i="1"/>
  <c r="C35" i="1"/>
  <c r="B35" i="1"/>
  <c r="A35" i="1"/>
  <c r="C34" i="1"/>
  <c r="B34" i="1"/>
  <c r="A34" i="1"/>
  <c r="B33" i="1"/>
  <c r="A33" i="1"/>
  <c r="C32" i="1"/>
  <c r="B32" i="1"/>
  <c r="A32" i="1"/>
  <c r="C31" i="1"/>
  <c r="B31" i="1"/>
  <c r="A31" i="1"/>
  <c r="B30" i="1"/>
  <c r="A30" i="1"/>
  <c r="B29" i="1"/>
  <c r="A29" i="1"/>
  <c r="C28" i="1"/>
  <c r="B28" i="1"/>
  <c r="A28" i="1"/>
  <c r="C27" i="1"/>
  <c r="C26" i="1" s="1"/>
  <c r="B27" i="1"/>
  <c r="A27" i="1"/>
  <c r="B26" i="1"/>
  <c r="A26" i="1"/>
  <c r="C25" i="1"/>
  <c r="B25" i="1"/>
  <c r="A25" i="1"/>
  <c r="C24" i="1"/>
  <c r="C23" i="1" s="1"/>
  <c r="B24" i="1"/>
  <c r="A24" i="1"/>
  <c r="B23" i="1"/>
  <c r="A23" i="1"/>
  <c r="B22" i="1"/>
  <c r="A22" i="1"/>
  <c r="B21" i="1"/>
  <c r="A21" i="1"/>
  <c r="B20" i="1"/>
  <c r="A20" i="1"/>
  <c r="B19" i="1"/>
  <c r="A19" i="1"/>
  <c r="B18" i="1"/>
  <c r="A18" i="1"/>
  <c r="B17" i="1"/>
  <c r="A17" i="1"/>
  <c r="B16" i="1"/>
  <c r="A16" i="1"/>
  <c r="C15" i="1"/>
  <c r="B15" i="1"/>
  <c r="A15" i="1"/>
  <c r="C14" i="1"/>
  <c r="B14" i="1"/>
  <c r="A14" i="1"/>
  <c r="C13" i="1"/>
  <c r="B13" i="1"/>
  <c r="A13" i="1"/>
  <c r="C12" i="1"/>
  <c r="B12" i="1"/>
  <c r="A12" i="1"/>
  <c r="B11" i="1"/>
  <c r="A11" i="1"/>
  <c r="B10" i="1"/>
  <c r="A10" i="1"/>
  <c r="B9" i="1"/>
  <c r="A9" i="1"/>
  <c r="B8" i="1"/>
  <c r="A8" i="1"/>
  <c r="A3" i="1"/>
  <c r="C2" i="1"/>
  <c r="C155" i="1" l="1"/>
  <c r="C151" i="1" s="1"/>
  <c r="C51" i="1"/>
  <c r="C54" i="1"/>
  <c r="C57" i="1"/>
  <c r="C63" i="1"/>
  <c r="C66" i="1"/>
  <c r="C169" i="1"/>
  <c r="C183" i="1"/>
  <c r="C203" i="1"/>
  <c r="C228" i="1"/>
  <c r="C222" i="1" s="1"/>
  <c r="C289" i="1"/>
  <c r="C287" i="1" s="1"/>
  <c r="C309" i="1"/>
  <c r="C42" i="1"/>
  <c r="C72" i="1"/>
  <c r="C236" i="1"/>
  <c r="C246" i="1"/>
  <c r="C255" i="1"/>
  <c r="C281" i="1"/>
  <c r="C279" i="1" s="1"/>
  <c r="C78" i="1"/>
  <c r="C81" i="1"/>
  <c r="C107" i="1"/>
  <c r="C178" i="1"/>
  <c r="C177" i="1" s="1"/>
  <c r="C30" i="1"/>
  <c r="C33" i="1"/>
  <c r="C36" i="1"/>
  <c r="C116" i="1"/>
  <c r="C131" i="1"/>
  <c r="C223" i="1"/>
  <c r="C273" i="1"/>
  <c r="C45" i="1"/>
  <c r="C69" i="1"/>
  <c r="C97" i="1"/>
  <c r="C364" i="1"/>
  <c r="C381" i="1"/>
  <c r="C10" i="1"/>
  <c r="C60" i="1"/>
  <c r="C88" i="1"/>
  <c r="C192" i="1"/>
  <c r="C191" i="1" s="1"/>
  <c r="C216" i="1"/>
  <c r="C318" i="1"/>
  <c r="C316" i="1" s="1"/>
  <c r="C303" i="1" s="1"/>
  <c r="C337" i="1"/>
  <c r="C328" i="1" s="1"/>
  <c r="C326" i="1" s="1"/>
  <c r="C357" i="1"/>
  <c r="C373" i="1"/>
  <c r="C371" i="1" s="1"/>
  <c r="C369" i="1" s="1"/>
  <c r="C329" i="1"/>
  <c r="C199" i="1"/>
  <c r="C244" i="1"/>
  <c r="C277" i="1"/>
  <c r="C29" i="1" l="1"/>
  <c r="C149" i="1"/>
  <c r="C21" i="1"/>
  <c r="C19" i="1" s="1"/>
  <c r="C17" i="1" s="1"/>
  <c r="C8" i="1" s="1"/>
  <c r="C130" i="1" s="1"/>
  <c r="C132" i="1" s="1"/>
  <c r="C197" i="1"/>
  <c r="C242" i="1"/>
  <c r="C147" i="1" l="1"/>
  <c r="C145" i="1"/>
  <c r="C143" i="1" s="1"/>
  <c r="C393" i="1" s="1"/>
  <c r="C395" i="1" s="1"/>
  <c r="F1" i="1"/>
  <c r="F3" i="1" l="1"/>
  <c r="E1" i="1"/>
  <c r="E3" i="1" s="1"/>
</calcChain>
</file>

<file path=xl/comments1.xml><?xml version="1.0" encoding="utf-8"?>
<comments xmlns="http://schemas.openxmlformats.org/spreadsheetml/2006/main">
  <authors>
    <author>Un usuario de Microsoft Office satisfecho</author>
  </authors>
  <commentList>
    <comment ref="B10" authorId="0">
      <text>
        <r>
          <rPr>
            <sz val="8"/>
            <color indexed="81"/>
            <rFont val="Tahoma"/>
            <family val="2"/>
          </rPr>
          <t>DISPONIBILIDAD INICIAL
Como su nombre lo indica, corresponde a los saldo del balance "Disponible" a diciembre 31 de 2010 y corresponde a los saldos conciliados en Caja, Bancos, Inversiones Temporales, saldos en fondos de cesantías, Pensiones EPS y ARS que se ejecutarán en la vigencia a presupuestar.
Su valor tendrá que ajustarse una vez se conozca su valor real al cierre de los estados Financieros de Diciembre de la actual vigencia
Puede estimarse en el presupuesto Inicial mediante un flujo de fondos y ajustarse cuando se conzca el valor real.</t>
        </r>
      </text>
    </comment>
    <comment ref="B39" authorId="0">
      <text>
        <r>
          <rPr>
            <sz val="8"/>
            <color indexed="81"/>
            <rFont val="Tahoma"/>
            <family val="2"/>
          </rPr>
          <t>Este concepto hace parte del total de recursos para atender a la población pobre en lo no cubierto con subsidios a la demanda (Vinculados) y debe incluirse en el convenio con el Ente Territorial y justificarse vía facturación</t>
        </r>
      </text>
    </comment>
    <comment ref="B40" authorId="0">
      <text>
        <r>
          <rPr>
            <sz val="8"/>
            <color indexed="81"/>
            <rFont val="Tahoma"/>
            <family val="2"/>
          </rPr>
          <t>Este concepto hace parte del total de recursos para atender a la población pobre en lo no cubierto con subsidios a la demanda (Vinculados) y debe incluirse en el convenio con el Ente Territorial  y justificarse vía facturación</t>
        </r>
      </text>
    </comment>
    <comment ref="B41" authorId="0">
      <text>
        <r>
          <rPr>
            <sz val="8"/>
            <color indexed="81"/>
            <rFont val="Tahoma"/>
            <family val="2"/>
          </rPr>
          <t>Este concepto hace parte del total de recursos para atender a la población pobre en lo no cubierto con subsidios a la demanda (Vinculados) y debe incluirse en el convenio con el Ente Territorial  y justificarse vía facturación</t>
        </r>
      </text>
    </comment>
    <comment ref="B78" authorId="0">
      <text>
        <r>
          <rPr>
            <sz val="8"/>
            <color indexed="81"/>
            <rFont val="Tahoma"/>
            <family val="2"/>
          </rPr>
          <t xml:space="preserve">Cuotas de Recuperación
 Se trata de los ingresos provenientes directamente de las personas sin capacidad de pago, no afiliadas a la Seguridad Social en salud, de acuerdo con los porcentajes establecidos por la Ley
</t>
        </r>
      </text>
    </comment>
    <comment ref="B360" authorId="0">
      <text>
        <r>
          <rPr>
            <sz val="8"/>
            <color indexed="81"/>
            <rFont val="Tahoma"/>
            <family val="2"/>
          </rPr>
          <t>Tener en cuenta que créditos deTesoreria no afectan presupuesto. Por este renglón únicamente se presupuestan obligaciones por créditos a más de un año de plazo.</t>
        </r>
      </text>
    </comment>
    <comment ref="B361" authorId="0">
      <text>
        <r>
          <rPr>
            <sz val="8"/>
            <color indexed="81"/>
            <rFont val="Tahoma"/>
            <family val="2"/>
          </rPr>
          <t>Esta apropiación del gasto incluye intereses por créditos tanto de Tesorería como a largo plazo</t>
        </r>
      </text>
    </comment>
    <comment ref="B382" authorId="0">
      <text>
        <r>
          <rPr>
            <sz val="8"/>
            <color indexed="81"/>
            <rFont val="Tahoma"/>
            <family val="2"/>
          </rPr>
          <t>FONDO DE LA VIVIENDA
El valor calculado para este renglón corresponde al porcentaje de Bienestar Social esstipulado en el acuerdo de creación del Fondo de Vivienda más los valores que se presupuesten como recuperaciones de creditos de vivienda y las saldos a diciembre 31 en disponibilidad incial.</t>
        </r>
      </text>
    </comment>
  </commentList>
</comments>
</file>

<file path=xl/sharedStrings.xml><?xml version="1.0" encoding="utf-8"?>
<sst xmlns="http://schemas.openxmlformats.org/spreadsheetml/2006/main" count="20" uniqueCount="15">
  <si>
    <t>MINISTERIO DE LA PROTECCION SOCIAL</t>
  </si>
  <si>
    <t>VIGENCIA</t>
  </si>
  <si>
    <t>DIRECCION SECCIONAL DE SALUD DE ANTIOQUIA</t>
  </si>
  <si>
    <t>PRESUPUESTO DE INGRESOS</t>
  </si>
  <si>
    <t>CODIGO</t>
  </si>
  <si>
    <t>CONCEPTO</t>
  </si>
  <si>
    <t>PRESUPUESTO</t>
  </si>
  <si>
    <t>TOTAL INGRESOS DIFERENTES A CUENTAS POR COBRAR</t>
  </si>
  <si>
    <t>VIGENCIA ANTERIOR</t>
  </si>
  <si>
    <t xml:space="preserve">TOTAL PRESUPUESTO DE INGRESOS </t>
  </si>
  <si>
    <t>PRESUPUESTO DE GASTOS</t>
  </si>
  <si>
    <t>APROPIACIONES O CONCEPTOS</t>
  </si>
  <si>
    <t>TOTAL GASTOS DIFERENTES A CUENTAS POR PAGAR</t>
  </si>
  <si>
    <t>VIGENCIAS ANTERIORES</t>
  </si>
  <si>
    <t>TOTAL PRESUPUESTO DE GASTOS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</si>
</sst>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quot;TOTAL INGRESOS DE &quot;\ @"/>
    <numFmt numFmtId="166" formatCode="#,##0.0000"/>
    <numFmt numFmtId="167" formatCode="&quot;TOTAL GASTOS DE &quot;\ @"/>
  </numFmts>
  <fonts count="52" x14ac:knownFonts="1">
    <font>
      <sz val="10"/>
      <name val="Arial"/>
    </font>
    <font>
      <b/>
      <sz val="13"/>
      <name val="Arial"/>
      <family val="2"/>
    </font>
    <font>
      <b/>
      <i/>
      <sz val="12"/>
      <color indexed="10"/>
      <name val="Arial"/>
      <family val="2"/>
    </font>
    <font>
      <b/>
      <sz val="14"/>
      <color indexed="14"/>
      <name val="Arial"/>
      <family val="2"/>
    </font>
    <font>
      <b/>
      <sz val="20"/>
      <color indexed="56"/>
      <name val="Arial"/>
      <family val="2"/>
    </font>
    <font>
      <sz val="16"/>
      <color indexed="14"/>
      <name val="Arial"/>
      <family val="2"/>
    </font>
    <font>
      <sz val="9"/>
      <name val="Arial"/>
      <family val="2"/>
    </font>
    <font>
      <b/>
      <sz val="14"/>
      <color indexed="56"/>
      <name val="Arial Rounded MT Bold"/>
      <family val="2"/>
    </font>
    <font>
      <b/>
      <sz val="9"/>
      <color indexed="56"/>
      <name val="Arial"/>
      <family val="2"/>
    </font>
    <font>
      <b/>
      <sz val="10"/>
      <color indexed="10"/>
      <name val="Arial"/>
      <family val="2"/>
    </font>
    <font>
      <b/>
      <sz val="13"/>
      <color indexed="56"/>
      <name val="Arial Rounded MT Bold"/>
      <family val="2"/>
    </font>
    <font>
      <b/>
      <sz val="18"/>
      <color indexed="62"/>
      <name val="Arial"/>
      <family val="2"/>
    </font>
    <font>
      <b/>
      <sz val="10"/>
      <color indexed="8"/>
      <name val="Arial"/>
      <family val="2"/>
    </font>
    <font>
      <b/>
      <sz val="10"/>
      <name val="Arial"/>
      <family val="2"/>
    </font>
    <font>
      <b/>
      <sz val="18"/>
      <color indexed="16"/>
      <name val="Arial"/>
      <family val="2"/>
    </font>
    <font>
      <b/>
      <sz val="14"/>
      <color indexed="57"/>
      <name val="Arial"/>
      <family val="2"/>
    </font>
    <font>
      <sz val="11"/>
      <color indexed="8"/>
      <name val="Tahoma"/>
      <family val="2"/>
    </font>
    <font>
      <sz val="11"/>
      <color indexed="12"/>
      <name val="Tahoma"/>
      <family val="2"/>
    </font>
    <font>
      <sz val="9"/>
      <color indexed="48"/>
      <name val="Arial"/>
      <family val="2"/>
    </font>
    <font>
      <b/>
      <sz val="12"/>
      <color indexed="8"/>
      <name val="Arial"/>
      <family val="2"/>
    </font>
    <font>
      <b/>
      <sz val="12"/>
      <name val="Arial"/>
      <family val="2"/>
    </font>
    <font>
      <sz val="12"/>
      <color indexed="8"/>
      <name val="Tahoma"/>
      <family val="2"/>
    </font>
    <font>
      <sz val="12"/>
      <name val="Tahoma"/>
      <family val="2"/>
    </font>
    <font>
      <sz val="11"/>
      <color indexed="18"/>
      <name val="Tahoma"/>
      <family val="2"/>
    </font>
    <font>
      <sz val="9"/>
      <color indexed="18"/>
      <name val="Arial"/>
      <family val="2"/>
    </font>
    <font>
      <sz val="11"/>
      <color indexed="56"/>
      <name val="Tahoma"/>
      <family val="2"/>
    </font>
    <font>
      <b/>
      <sz val="12"/>
      <color indexed="12"/>
      <name val="Arial"/>
      <family val="2"/>
    </font>
    <font>
      <sz val="12"/>
      <name val="Times New Roman"/>
      <family val="1"/>
    </font>
    <font>
      <sz val="9"/>
      <color indexed="12"/>
      <name val="Arial"/>
      <family val="2"/>
    </font>
    <font>
      <sz val="11"/>
      <name val="Tahoma"/>
      <family val="2"/>
    </font>
    <font>
      <sz val="10"/>
      <name val="Tahoma"/>
      <family val="2"/>
    </font>
    <font>
      <sz val="12"/>
      <color indexed="12"/>
      <name val="Arial"/>
      <family val="2"/>
    </font>
    <font>
      <sz val="8"/>
      <color indexed="18"/>
      <name val="Arial"/>
      <family val="2"/>
    </font>
    <font>
      <sz val="8"/>
      <color indexed="12"/>
      <name val="Arial"/>
      <family val="2"/>
    </font>
    <font>
      <sz val="8"/>
      <name val="Arial"/>
      <family val="2"/>
    </font>
    <font>
      <sz val="12"/>
      <color indexed="12"/>
      <name val="Times New Roman"/>
      <family val="1"/>
    </font>
    <font>
      <sz val="12"/>
      <name val="Arial"/>
      <family val="2"/>
    </font>
    <font>
      <sz val="12"/>
      <color indexed="12"/>
      <name val="Tahoma"/>
      <family val="2"/>
    </font>
    <font>
      <b/>
      <sz val="9"/>
      <name val="Arial"/>
      <family val="2"/>
    </font>
    <font>
      <sz val="12"/>
      <color indexed="18"/>
      <name val="Times New Roman"/>
      <family val="1"/>
    </font>
    <font>
      <sz val="8"/>
      <color indexed="8"/>
      <name val="Arial"/>
      <family val="2"/>
    </font>
    <font>
      <b/>
      <sz val="14"/>
      <name val="Arial"/>
      <family val="2"/>
    </font>
    <font>
      <b/>
      <sz val="14"/>
      <color indexed="8"/>
      <name val="Arial"/>
      <family val="2"/>
    </font>
    <font>
      <b/>
      <sz val="13"/>
      <color indexed="8"/>
      <name val="Arial"/>
      <family val="2"/>
    </font>
    <font>
      <sz val="13"/>
      <name val="Arial"/>
      <family val="2"/>
    </font>
    <font>
      <b/>
      <sz val="11"/>
      <color indexed="8"/>
      <name val="Arial"/>
      <family val="2"/>
    </font>
    <font>
      <b/>
      <sz val="11"/>
      <name val="Arial"/>
      <family val="2"/>
    </font>
    <font>
      <sz val="9"/>
      <color indexed="50"/>
      <name val="Arial"/>
      <family val="2"/>
    </font>
    <font>
      <sz val="10"/>
      <color indexed="8"/>
      <name val="Tahoma"/>
      <family val="2"/>
    </font>
    <font>
      <sz val="9"/>
      <color indexed="10"/>
      <name val="Arial"/>
      <family val="2"/>
    </font>
    <font>
      <sz val="8"/>
      <color indexed="81"/>
      <name val="Tahoma"/>
      <family val="2"/>
    </font>
    <font>
      <sz val="10"/>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21"/>
      </left>
      <right style="thin">
        <color indexed="64"/>
      </right>
      <top style="medium">
        <color indexed="64"/>
      </top>
      <bottom style="thin">
        <color indexed="64"/>
      </bottom>
      <diagonal/>
    </border>
    <border>
      <left style="thin">
        <color indexed="64"/>
      </left>
      <right style="double">
        <color indexed="21"/>
      </right>
      <top style="medium">
        <color indexed="64"/>
      </top>
      <bottom style="thin">
        <color indexed="64"/>
      </bottom>
      <diagonal/>
    </border>
  </borders>
  <cellStyleXfs count="2">
    <xf numFmtId="0" fontId="0" fillId="0" borderId="0"/>
    <xf numFmtId="0" fontId="51" fillId="0" borderId="0" applyFont="0" applyFill="0" applyBorder="0" applyAlignment="0" applyProtection="0"/>
  </cellStyleXfs>
  <cellXfs count="173">
    <xf numFmtId="0" fontId="0" fillId="0" borderId="0" xfId="0"/>
    <xf numFmtId="3" fontId="1" fillId="0" borderId="3" xfId="0" applyNumberFormat="1" applyFont="1" applyFill="1" applyBorder="1" applyAlignment="1" applyProtection="1">
      <alignment horizontal="center" vertical="center"/>
    </xf>
    <xf numFmtId="0" fontId="0" fillId="0" borderId="0" xfId="0" applyFill="1" applyAlignment="1" applyProtection="1">
      <alignment vertical="center"/>
    </xf>
    <xf numFmtId="3" fontId="4" fillId="0" borderId="6" xfId="0" applyNumberFormat="1" applyFont="1" applyFill="1" applyBorder="1" applyAlignment="1" applyProtection="1">
      <alignment horizontal="center" vertical="center"/>
    </xf>
    <xf numFmtId="3" fontId="5" fillId="0" borderId="0" xfId="0" applyNumberFormat="1" applyFont="1" applyFill="1" applyBorder="1" applyAlignment="1" applyProtection="1">
      <alignment vertical="center"/>
    </xf>
    <xf numFmtId="3" fontId="6" fillId="0" borderId="0" xfId="0" applyNumberFormat="1" applyFont="1" applyFill="1" applyBorder="1" applyAlignment="1" applyProtection="1">
      <alignment vertical="center"/>
    </xf>
    <xf numFmtId="3" fontId="6" fillId="0" borderId="0" xfId="0" applyNumberFormat="1" applyFont="1" applyFill="1" applyAlignment="1" applyProtection="1">
      <alignment vertical="center"/>
    </xf>
    <xf numFmtId="3" fontId="10" fillId="0" borderId="4" xfId="0" applyNumberFormat="1" applyFont="1" applyFill="1" applyBorder="1" applyAlignment="1" applyProtection="1">
      <alignment horizontal="left" vertical="center"/>
    </xf>
    <xf numFmtId="3" fontId="10" fillId="0" borderId="5" xfId="0" applyNumberFormat="1" applyFont="1" applyFill="1" applyBorder="1" applyAlignment="1" applyProtection="1">
      <alignment horizontal="left" vertical="center"/>
    </xf>
    <xf numFmtId="3" fontId="10" fillId="0" borderId="6" xfId="0" applyNumberFormat="1" applyFont="1" applyFill="1" applyBorder="1" applyAlignment="1" applyProtection="1">
      <alignment horizontal="left" vertical="center"/>
    </xf>
    <xf numFmtId="164" fontId="12" fillId="0" borderId="4" xfId="0" applyNumberFormat="1" applyFont="1" applyFill="1" applyBorder="1" applyAlignment="1" applyProtection="1">
      <alignment horizontal="center" vertical="center"/>
    </xf>
    <xf numFmtId="3" fontId="12" fillId="0" borderId="5" xfId="0" applyNumberFormat="1" applyFont="1" applyFill="1" applyBorder="1" applyAlignment="1" applyProtection="1">
      <alignment horizontal="center" vertical="center"/>
    </xf>
    <xf numFmtId="3" fontId="13" fillId="0" borderId="6" xfId="0" applyNumberFormat="1" applyFont="1" applyFill="1" applyBorder="1" applyAlignment="1" applyProtection="1">
      <alignment horizontal="center" vertical="center"/>
    </xf>
    <xf numFmtId="0" fontId="0" fillId="0" borderId="4" xfId="0" applyFill="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1" fontId="14" fillId="0" borderId="4" xfId="0" applyNumberFormat="1" applyFont="1" applyFill="1" applyBorder="1" applyAlignment="1" applyProtection="1">
      <alignment horizontal="left" vertical="center"/>
    </xf>
    <xf numFmtId="3" fontId="14" fillId="0" borderId="5" xfId="0" applyNumberFormat="1" applyFont="1" applyFill="1" applyBorder="1" applyAlignment="1" applyProtection="1">
      <alignment vertical="center"/>
    </xf>
    <xf numFmtId="3" fontId="14" fillId="0" borderId="6" xfId="0" applyNumberFormat="1" applyFont="1" applyFill="1" applyBorder="1" applyAlignment="1" applyProtection="1">
      <alignment horizontal="right" vertical="center"/>
    </xf>
    <xf numFmtId="1" fontId="15" fillId="0" borderId="4" xfId="0" applyNumberFormat="1" applyFont="1" applyFill="1" applyBorder="1" applyAlignment="1" applyProtection="1">
      <alignment horizontal="center" vertical="center"/>
    </xf>
    <xf numFmtId="3" fontId="15" fillId="0" borderId="5" xfId="0" applyNumberFormat="1" applyFont="1" applyFill="1" applyBorder="1" applyAlignment="1" applyProtection="1">
      <alignment vertical="center"/>
    </xf>
    <xf numFmtId="3" fontId="15" fillId="0" borderId="6" xfId="0" applyNumberFormat="1" applyFont="1" applyFill="1" applyBorder="1" applyAlignment="1" applyProtection="1">
      <alignment horizontal="right" vertical="center"/>
    </xf>
    <xf numFmtId="3" fontId="6" fillId="0" borderId="0" xfId="0" applyNumberFormat="1" applyFont="1" applyFill="1" applyAlignment="1" applyProtection="1">
      <alignment horizontal="center" vertical="center"/>
    </xf>
    <xf numFmtId="1" fontId="16" fillId="0" borderId="4" xfId="0" applyNumberFormat="1" applyFont="1" applyFill="1" applyBorder="1" applyAlignment="1" applyProtection="1">
      <alignment horizontal="left" vertical="center"/>
    </xf>
    <xf numFmtId="3" fontId="16" fillId="0" borderId="5" xfId="0" applyNumberFormat="1" applyFont="1" applyFill="1" applyBorder="1" applyAlignment="1" applyProtection="1">
      <alignment horizontal="left" vertical="center"/>
    </xf>
    <xf numFmtId="3" fontId="17" fillId="0" borderId="6" xfId="0" applyNumberFormat="1" applyFont="1" applyFill="1" applyBorder="1" applyAlignment="1" applyProtection="1">
      <alignment vertical="center"/>
    </xf>
    <xf numFmtId="3" fontId="18" fillId="0" borderId="0" xfId="0" applyNumberFormat="1" applyFont="1" applyFill="1" applyAlignment="1" applyProtection="1">
      <alignment vertical="center"/>
    </xf>
    <xf numFmtId="1" fontId="19" fillId="0" borderId="4" xfId="0" applyNumberFormat="1" applyFont="1" applyFill="1" applyBorder="1" applyAlignment="1" applyProtection="1">
      <alignment horizontal="left" vertical="center"/>
    </xf>
    <xf numFmtId="3" fontId="19" fillId="0" borderId="5" xfId="0" applyNumberFormat="1" applyFont="1" applyFill="1" applyBorder="1" applyAlignment="1" applyProtection="1">
      <alignment horizontal="left" vertical="center"/>
    </xf>
    <xf numFmtId="3" fontId="20" fillId="0" borderId="6" xfId="0" applyNumberFormat="1" applyFont="1" applyFill="1" applyBorder="1" applyAlignment="1" applyProtection="1">
      <alignment vertical="center"/>
    </xf>
    <xf numFmtId="1" fontId="21" fillId="0" borderId="4" xfId="0" applyNumberFormat="1" applyFont="1" applyFill="1" applyBorder="1" applyAlignment="1" applyProtection="1">
      <alignment horizontal="left" vertical="center"/>
    </xf>
    <xf numFmtId="3" fontId="21" fillId="0" borderId="5" xfId="0" applyNumberFormat="1" applyFont="1" applyFill="1" applyBorder="1" applyAlignment="1" applyProtection="1">
      <alignment horizontal="left" vertical="center"/>
    </xf>
    <xf numFmtId="3" fontId="22" fillId="0" borderId="6" xfId="0" applyNumberFormat="1" applyFont="1" applyFill="1" applyBorder="1" applyAlignment="1" applyProtection="1">
      <alignment vertical="center"/>
    </xf>
    <xf numFmtId="3" fontId="20" fillId="0" borderId="0" xfId="0" applyNumberFormat="1" applyFont="1" applyFill="1" applyBorder="1" applyAlignment="1" applyProtection="1">
      <alignment vertical="center"/>
    </xf>
    <xf numFmtId="3" fontId="20" fillId="0" borderId="0" xfId="0" applyNumberFormat="1" applyFont="1" applyFill="1" applyAlignment="1" applyProtection="1">
      <alignment vertical="center"/>
    </xf>
    <xf numFmtId="1" fontId="23" fillId="0" borderId="4" xfId="0" applyNumberFormat="1" applyFont="1" applyFill="1" applyBorder="1" applyAlignment="1" applyProtection="1">
      <alignment horizontal="right" vertical="center"/>
    </xf>
    <xf numFmtId="3" fontId="23" fillId="0" borderId="5" xfId="0" applyNumberFormat="1" applyFont="1" applyFill="1" applyBorder="1" applyAlignment="1" applyProtection="1">
      <alignment horizontal="left" vertical="center" indent="3"/>
    </xf>
    <xf numFmtId="3" fontId="24" fillId="0" borderId="0" xfId="0" applyNumberFormat="1" applyFont="1" applyFill="1" applyBorder="1" applyAlignment="1" applyProtection="1">
      <alignment vertical="center"/>
    </xf>
    <xf numFmtId="3" fontId="24" fillId="0" borderId="0" xfId="0" applyNumberFormat="1" applyFont="1" applyFill="1" applyAlignment="1" applyProtection="1">
      <alignment vertical="center"/>
    </xf>
    <xf numFmtId="1" fontId="25" fillId="0" borderId="4" xfId="0" applyNumberFormat="1" applyFont="1" applyFill="1" applyBorder="1" applyAlignment="1" applyProtection="1">
      <alignment horizontal="right" vertical="center"/>
    </xf>
    <xf numFmtId="3" fontId="25" fillId="0" borderId="5" xfId="0" applyNumberFormat="1" applyFont="1" applyFill="1" applyBorder="1" applyAlignment="1" applyProtection="1">
      <alignment horizontal="left" vertical="center" indent="3"/>
    </xf>
    <xf numFmtId="3" fontId="26" fillId="0" borderId="0" xfId="0" applyNumberFormat="1" applyFont="1" applyFill="1" applyBorder="1" applyAlignment="1" applyProtection="1">
      <alignment vertical="center"/>
    </xf>
    <xf numFmtId="3" fontId="26" fillId="0" borderId="0" xfId="0" applyNumberFormat="1" applyFont="1" applyFill="1" applyAlignment="1" applyProtection="1">
      <alignment vertical="center"/>
    </xf>
    <xf numFmtId="3" fontId="27" fillId="0" borderId="0" xfId="0" applyNumberFormat="1" applyFont="1" applyFill="1" applyBorder="1" applyAlignment="1" applyProtection="1">
      <alignment vertical="center"/>
    </xf>
    <xf numFmtId="3" fontId="27" fillId="0" borderId="0" xfId="0" applyNumberFormat="1" applyFont="1" applyFill="1" applyAlignment="1" applyProtection="1">
      <alignment vertical="center"/>
    </xf>
    <xf numFmtId="3" fontId="28" fillId="0" borderId="0" xfId="0" applyNumberFormat="1" applyFont="1" applyFill="1" applyBorder="1" applyAlignment="1" applyProtection="1">
      <alignment vertical="center"/>
    </xf>
    <xf numFmtId="3" fontId="28" fillId="0" borderId="0" xfId="0" applyNumberFormat="1" applyFont="1" applyFill="1" applyAlignment="1" applyProtection="1">
      <alignment vertical="center"/>
    </xf>
    <xf numFmtId="3" fontId="21" fillId="0" borderId="5" xfId="0" applyNumberFormat="1" applyFont="1" applyFill="1" applyBorder="1" applyAlignment="1" applyProtection="1">
      <alignment horizontal="left" vertical="center" wrapText="1"/>
    </xf>
    <xf numFmtId="1" fontId="16" fillId="0" borderId="4" xfId="0" applyNumberFormat="1" applyFont="1" applyFill="1" applyBorder="1" applyAlignment="1" applyProtection="1">
      <alignment horizontal="right" vertical="center"/>
    </xf>
    <xf numFmtId="3" fontId="16" fillId="0" borderId="5" xfId="0" applyNumberFormat="1" applyFont="1" applyFill="1" applyBorder="1" applyAlignment="1" applyProtection="1">
      <alignment horizontal="left" vertical="center" indent="3"/>
    </xf>
    <xf numFmtId="3" fontId="29" fillId="0" borderId="6" xfId="0" applyNumberFormat="1" applyFont="1" applyFill="1" applyBorder="1" applyAlignment="1" applyProtection="1">
      <alignment vertical="center"/>
    </xf>
    <xf numFmtId="1" fontId="30" fillId="0" borderId="4" xfId="0" applyNumberFormat="1" applyFont="1" applyFill="1" applyBorder="1" applyAlignment="1" applyProtection="1">
      <alignment horizontal="right" vertical="center"/>
    </xf>
    <xf numFmtId="3" fontId="30" fillId="0" borderId="5" xfId="0" applyNumberFormat="1" applyFont="1" applyFill="1" applyBorder="1" applyAlignment="1" applyProtection="1">
      <alignment horizontal="left" vertical="center" indent="5"/>
    </xf>
    <xf numFmtId="3" fontId="30" fillId="0" borderId="6" xfId="0" applyNumberFormat="1" applyFont="1" applyFill="1" applyBorder="1" applyAlignment="1" applyProtection="1">
      <alignment vertical="center"/>
    </xf>
    <xf numFmtId="3" fontId="31" fillId="0" borderId="0" xfId="0" applyNumberFormat="1" applyFont="1" applyFill="1" applyBorder="1" applyAlignment="1" applyProtection="1">
      <alignment vertical="center"/>
    </xf>
    <xf numFmtId="3" fontId="31" fillId="0" borderId="0" xfId="0" applyNumberFormat="1" applyFont="1" applyFill="1" applyAlignment="1" applyProtection="1">
      <alignment vertical="center"/>
    </xf>
    <xf numFmtId="1" fontId="29" fillId="0" borderId="4" xfId="0" applyNumberFormat="1" applyFont="1" applyFill="1" applyBorder="1" applyAlignment="1" applyProtection="1">
      <alignment horizontal="right" vertical="center"/>
    </xf>
    <xf numFmtId="3" fontId="29" fillId="0" borderId="5" xfId="0" applyNumberFormat="1" applyFont="1" applyFill="1" applyBorder="1" applyAlignment="1" applyProtection="1">
      <alignment horizontal="left" vertical="center" indent="3"/>
    </xf>
    <xf numFmtId="3" fontId="32" fillId="0" borderId="0" xfId="0" applyNumberFormat="1" applyFont="1" applyFill="1" applyAlignment="1" applyProtection="1">
      <alignment vertical="center"/>
    </xf>
    <xf numFmtId="3" fontId="33" fillId="0" borderId="0" xfId="0" applyNumberFormat="1" applyFont="1" applyFill="1" applyAlignment="1" applyProtection="1">
      <alignment vertical="center"/>
    </xf>
    <xf numFmtId="3" fontId="34" fillId="0" borderId="0" xfId="0" applyNumberFormat="1" applyFont="1" applyFill="1" applyAlignment="1" applyProtection="1">
      <alignment vertical="center"/>
    </xf>
    <xf numFmtId="3" fontId="35" fillId="0" borderId="0" xfId="0" applyNumberFormat="1" applyFont="1" applyFill="1" applyBorder="1" applyAlignment="1" applyProtection="1">
      <alignment vertical="center"/>
    </xf>
    <xf numFmtId="3" fontId="35" fillId="0" borderId="0" xfId="0" applyNumberFormat="1" applyFont="1" applyFill="1" applyAlignment="1" applyProtection="1">
      <alignment vertical="center"/>
    </xf>
    <xf numFmtId="3" fontId="36" fillId="0" borderId="0" xfId="0" applyNumberFormat="1" applyFont="1" applyFill="1" applyBorder="1" applyAlignment="1" applyProtection="1">
      <alignment vertical="center"/>
    </xf>
    <xf numFmtId="3" fontId="36" fillId="0" borderId="0" xfId="0" applyNumberFormat="1" applyFont="1" applyFill="1" applyAlignment="1" applyProtection="1">
      <alignment vertical="center"/>
    </xf>
    <xf numFmtId="3" fontId="37" fillId="0" borderId="6" xfId="0" applyNumberFormat="1" applyFont="1" applyFill="1" applyBorder="1" applyAlignment="1" applyProtection="1">
      <alignment vertical="center"/>
    </xf>
    <xf numFmtId="1" fontId="19" fillId="2" borderId="4" xfId="0" applyNumberFormat="1" applyFont="1" applyFill="1" applyBorder="1" applyAlignment="1" applyProtection="1">
      <alignment horizontal="left" vertical="center"/>
    </xf>
    <xf numFmtId="3" fontId="19" fillId="2" borderId="5" xfId="0" applyNumberFormat="1" applyFont="1" applyFill="1" applyBorder="1" applyAlignment="1" applyProtection="1">
      <alignment horizontal="left" vertical="center" wrapText="1"/>
    </xf>
    <xf numFmtId="3" fontId="20" fillId="2" borderId="6" xfId="0" applyNumberFormat="1" applyFont="1" applyFill="1" applyBorder="1" applyAlignment="1" applyProtection="1">
      <alignment vertical="center"/>
    </xf>
    <xf numFmtId="1" fontId="21" fillId="2" borderId="4" xfId="0" applyNumberFormat="1" applyFont="1" applyFill="1" applyBorder="1" applyAlignment="1" applyProtection="1">
      <alignment horizontal="left" vertical="center"/>
    </xf>
    <xf numFmtId="3" fontId="21" fillId="2" borderId="5" xfId="0" applyNumberFormat="1" applyFont="1" applyFill="1" applyBorder="1" applyAlignment="1" applyProtection="1">
      <alignment horizontal="left" vertical="center" wrapText="1"/>
    </xf>
    <xf numFmtId="3" fontId="38" fillId="0" borderId="0" xfId="0" applyNumberFormat="1" applyFont="1" applyFill="1" applyAlignment="1" applyProtection="1">
      <alignment vertical="center"/>
    </xf>
    <xf numFmtId="1" fontId="25" fillId="2" borderId="4" xfId="0" applyNumberFormat="1" applyFont="1" applyFill="1" applyBorder="1" applyAlignment="1" applyProtection="1">
      <alignment horizontal="right" vertical="center"/>
    </xf>
    <xf numFmtId="3" fontId="25" fillId="2" borderId="5" xfId="0" applyNumberFormat="1" applyFont="1" applyFill="1" applyBorder="1" applyAlignment="1" applyProtection="1">
      <alignment horizontal="left" vertical="center" wrapText="1"/>
    </xf>
    <xf numFmtId="3" fontId="39" fillId="0" borderId="0" xfId="0" applyNumberFormat="1" applyFont="1" applyFill="1" applyBorder="1" applyAlignment="1" applyProtection="1">
      <alignment vertical="center"/>
    </xf>
    <xf numFmtId="3" fontId="39" fillId="0" borderId="0" xfId="0" applyNumberFormat="1" applyFont="1" applyFill="1" applyAlignment="1" applyProtection="1">
      <alignment vertical="center"/>
    </xf>
    <xf numFmtId="3" fontId="25" fillId="2" borderId="5" xfId="0" applyNumberFormat="1" applyFont="1" applyFill="1" applyBorder="1" applyAlignment="1" applyProtection="1">
      <alignment vertical="center" wrapText="1"/>
    </xf>
    <xf numFmtId="164" fontId="40" fillId="2" borderId="4" xfId="0" applyNumberFormat="1" applyFont="1" applyFill="1" applyBorder="1" applyAlignment="1" applyProtection="1">
      <alignment horizontal="left" vertical="center"/>
    </xf>
    <xf numFmtId="3" fontId="40" fillId="2" borderId="5" xfId="0" applyNumberFormat="1" applyFont="1" applyFill="1" applyBorder="1" applyAlignment="1" applyProtection="1">
      <alignment horizontal="left" vertical="center" wrapText="1"/>
    </xf>
    <xf numFmtId="1" fontId="41" fillId="2" borderId="4" xfId="0" applyNumberFormat="1" applyFont="1" applyFill="1" applyBorder="1" applyAlignment="1" applyProtection="1">
      <alignment horizontal="center" vertical="center"/>
    </xf>
    <xf numFmtId="3" fontId="41" fillId="2" borderId="5" xfId="0" applyNumberFormat="1" applyFont="1" applyFill="1" applyBorder="1" applyAlignment="1" applyProtection="1">
      <alignment vertical="center" wrapText="1"/>
    </xf>
    <xf numFmtId="3" fontId="15" fillId="2" borderId="6" xfId="0" applyNumberFormat="1" applyFont="1" applyFill="1" applyBorder="1" applyAlignment="1" applyProtection="1">
      <alignment horizontal="right" vertical="center"/>
    </xf>
    <xf numFmtId="0" fontId="0" fillId="0" borderId="4" xfId="0" applyBorder="1" applyAlignment="1" applyProtection="1">
      <alignment vertical="center"/>
    </xf>
    <xf numFmtId="0" fontId="0" fillId="0" borderId="5" xfId="0" applyBorder="1" applyAlignment="1" applyProtection="1">
      <alignment vertical="center" wrapText="1"/>
    </xf>
    <xf numFmtId="0" fontId="0" fillId="0" borderId="6" xfId="0" applyBorder="1" applyAlignment="1" applyProtection="1">
      <alignment vertical="center"/>
    </xf>
    <xf numFmtId="1" fontId="21" fillId="2" borderId="4" xfId="0" applyNumberFormat="1" applyFont="1" applyFill="1" applyBorder="1" applyAlignment="1" applyProtection="1">
      <alignment horizontal="center" vertical="center"/>
    </xf>
    <xf numFmtId="1" fontId="25" fillId="2" borderId="4" xfId="0" applyNumberFormat="1" applyFont="1" applyFill="1" applyBorder="1" applyAlignment="1" applyProtection="1">
      <alignment horizontal="center" vertical="center"/>
    </xf>
    <xf numFmtId="1" fontId="23" fillId="2" borderId="4" xfId="0" applyNumberFormat="1" applyFont="1" applyFill="1" applyBorder="1" applyAlignment="1" applyProtection="1">
      <alignment horizontal="right" vertical="center"/>
    </xf>
    <xf numFmtId="3" fontId="23" fillId="2" borderId="5" xfId="0" applyNumberFormat="1" applyFont="1" applyFill="1" applyBorder="1" applyAlignment="1" applyProtection="1">
      <alignment horizontal="left" vertical="center" wrapText="1"/>
    </xf>
    <xf numFmtId="3" fontId="28" fillId="2" borderId="6" xfId="0" applyNumberFormat="1" applyFont="1" applyFill="1" applyBorder="1" applyAlignment="1" applyProtection="1">
      <alignment vertical="center"/>
    </xf>
    <xf numFmtId="164" fontId="42" fillId="2" borderId="4" xfId="0" quotePrefix="1" applyNumberFormat="1" applyFont="1" applyFill="1" applyBorder="1" applyAlignment="1" applyProtection="1">
      <alignment horizontal="left" vertical="center"/>
    </xf>
    <xf numFmtId="3" fontId="1" fillId="2" borderId="6" xfId="0" applyNumberFormat="1" applyFont="1" applyFill="1" applyBorder="1" applyAlignment="1" applyProtection="1">
      <alignment vertical="center"/>
    </xf>
    <xf numFmtId="165" fontId="42" fillId="2" borderId="4" xfId="0" applyNumberFormat="1" applyFont="1" applyFill="1" applyBorder="1" applyAlignment="1" applyProtection="1">
      <alignment horizontal="left" vertical="center"/>
    </xf>
    <xf numFmtId="164" fontId="42" fillId="2" borderId="7" xfId="0" quotePrefix="1" applyNumberFormat="1" applyFont="1" applyFill="1" applyBorder="1" applyAlignment="1" applyProtection="1">
      <alignment horizontal="left" vertical="center"/>
    </xf>
    <xf numFmtId="3" fontId="19" fillId="2" borderId="8" xfId="0" applyNumberFormat="1" applyFont="1" applyFill="1" applyBorder="1" applyAlignment="1" applyProtection="1">
      <alignment horizontal="left" vertical="center" wrapText="1"/>
    </xf>
    <xf numFmtId="3" fontId="1" fillId="2" borderId="9" xfId="0" applyNumberFormat="1" applyFont="1" applyFill="1" applyBorder="1" applyAlignment="1" applyProtection="1">
      <alignment vertical="center"/>
    </xf>
    <xf numFmtId="164" fontId="19" fillId="0" borderId="0" xfId="0" quotePrefix="1" applyNumberFormat="1" applyFont="1" applyFill="1" applyBorder="1" applyAlignment="1" applyProtection="1">
      <alignment horizontal="left" vertical="center"/>
    </xf>
    <xf numFmtId="3" fontId="19" fillId="0" borderId="0" xfId="0" applyNumberFormat="1" applyFont="1" applyFill="1" applyBorder="1" applyAlignment="1" applyProtection="1">
      <alignment horizontal="left" vertical="center"/>
    </xf>
    <xf numFmtId="3" fontId="1" fillId="0" borderId="3" xfId="0" applyNumberFormat="1" applyFont="1" applyBorder="1" applyAlignment="1" applyProtection="1">
      <alignment horizontal="center" vertical="center"/>
    </xf>
    <xf numFmtId="3" fontId="4" fillId="0" borderId="6" xfId="0" applyNumberFormat="1" applyFont="1" applyBorder="1" applyAlignment="1" applyProtection="1">
      <alignment horizontal="center" vertical="center"/>
    </xf>
    <xf numFmtId="0" fontId="0" fillId="0" borderId="5" xfId="0" applyBorder="1" applyAlignment="1" applyProtection="1">
      <alignment vertical="center"/>
    </xf>
    <xf numFmtId="164" fontId="12" fillId="2" borderId="4" xfId="0" applyNumberFormat="1" applyFont="1" applyFill="1" applyBorder="1" applyAlignment="1" applyProtection="1">
      <alignment horizontal="center" vertical="center"/>
    </xf>
    <xf numFmtId="3" fontId="12" fillId="2" borderId="5" xfId="0" applyNumberFormat="1" applyFont="1" applyFill="1" applyBorder="1" applyAlignment="1" applyProtection="1">
      <alignment horizontal="center" vertical="center"/>
    </xf>
    <xf numFmtId="3" fontId="13" fillId="2" borderId="6" xfId="0" applyNumberFormat="1" applyFont="1" applyFill="1" applyBorder="1" applyAlignment="1" applyProtection="1">
      <alignment horizontal="center" vertical="center"/>
    </xf>
    <xf numFmtId="1" fontId="14" fillId="2" borderId="4" xfId="0" applyNumberFormat="1" applyFont="1" applyFill="1" applyBorder="1" applyAlignment="1" applyProtection="1">
      <alignment horizontal="left" vertical="center"/>
    </xf>
    <xf numFmtId="3" fontId="14" fillId="2" borderId="5" xfId="0" applyNumberFormat="1" applyFont="1" applyFill="1" applyBorder="1" applyAlignment="1" applyProtection="1">
      <alignment vertical="center"/>
    </xf>
    <xf numFmtId="3" fontId="14" fillId="2" borderId="6" xfId="0" applyNumberFormat="1" applyFont="1" applyFill="1" applyBorder="1" applyAlignment="1" applyProtection="1">
      <alignment horizontal="right" vertical="center"/>
    </xf>
    <xf numFmtId="3" fontId="18" fillId="0" borderId="0" xfId="0" applyNumberFormat="1" applyFont="1" applyFill="1" applyBorder="1" applyAlignment="1" applyProtection="1">
      <alignment vertical="center"/>
    </xf>
    <xf numFmtId="1" fontId="15" fillId="2" borderId="4" xfId="0" applyNumberFormat="1" applyFont="1" applyFill="1" applyBorder="1" applyAlignment="1" applyProtection="1">
      <alignment horizontal="center" vertical="center"/>
    </xf>
    <xf numFmtId="3" fontId="15" fillId="2" borderId="5" xfId="0" applyNumberFormat="1" applyFont="1" applyFill="1" applyBorder="1" applyAlignment="1" applyProtection="1">
      <alignment vertical="center"/>
    </xf>
    <xf numFmtId="1" fontId="43" fillId="2" borderId="4" xfId="0" applyNumberFormat="1" applyFont="1" applyFill="1" applyBorder="1" applyAlignment="1" applyProtection="1">
      <alignment horizontal="left" vertical="center"/>
    </xf>
    <xf numFmtId="3" fontId="43" fillId="2" borderId="5" xfId="0" applyNumberFormat="1" applyFont="1" applyFill="1" applyBorder="1" applyAlignment="1" applyProtection="1">
      <alignment horizontal="left" vertical="center"/>
    </xf>
    <xf numFmtId="3" fontId="44" fillId="0" borderId="0" xfId="0" applyNumberFormat="1" applyFont="1" applyFill="1" applyBorder="1" applyAlignment="1" applyProtection="1">
      <alignment vertical="center"/>
    </xf>
    <xf numFmtId="0" fontId="44" fillId="0" borderId="0" xfId="0" applyFont="1" applyFill="1" applyAlignment="1" applyProtection="1">
      <alignment vertical="center"/>
    </xf>
    <xf numFmtId="3" fontId="44" fillId="0" borderId="0" xfId="0" applyNumberFormat="1" applyFont="1" applyFill="1" applyAlignment="1" applyProtection="1">
      <alignment vertical="center"/>
    </xf>
    <xf numFmtId="3" fontId="19" fillId="2" borderId="5" xfId="0" applyNumberFormat="1" applyFont="1" applyFill="1" applyBorder="1" applyAlignment="1" applyProtection="1">
      <alignment horizontal="left" vertical="center"/>
    </xf>
    <xf numFmtId="164" fontId="45" fillId="2" borderId="4" xfId="0" applyNumberFormat="1" applyFont="1" applyFill="1" applyBorder="1" applyAlignment="1" applyProtection="1">
      <alignment horizontal="left" vertical="center"/>
    </xf>
    <xf numFmtId="3" fontId="45" fillId="2" borderId="5" xfId="0" quotePrefix="1" applyNumberFormat="1" applyFont="1" applyFill="1" applyBorder="1" applyAlignment="1" applyProtection="1">
      <alignment horizontal="left" vertical="center"/>
    </xf>
    <xf numFmtId="3" fontId="46" fillId="2" borderId="6" xfId="0" applyNumberFormat="1" applyFont="1" applyFill="1" applyBorder="1" applyAlignment="1" applyProtection="1">
      <alignment vertical="center"/>
    </xf>
    <xf numFmtId="3" fontId="46" fillId="0" borderId="0" xfId="0" applyNumberFormat="1" applyFont="1" applyFill="1" applyBorder="1" applyAlignment="1" applyProtection="1">
      <alignment vertical="center"/>
    </xf>
    <xf numFmtId="3" fontId="46" fillId="0" borderId="0" xfId="0" applyNumberFormat="1" applyFont="1" applyFill="1" applyAlignment="1" applyProtection="1">
      <alignment vertical="center"/>
    </xf>
    <xf numFmtId="164" fontId="16" fillId="2" borderId="4" xfId="0" applyNumberFormat="1" applyFont="1" applyFill="1" applyBorder="1" applyAlignment="1" applyProtection="1">
      <alignment horizontal="left" vertical="center"/>
    </xf>
    <xf numFmtId="3" fontId="16" fillId="2" borderId="5" xfId="0" applyNumberFormat="1" applyFont="1" applyFill="1" applyBorder="1" applyAlignment="1" applyProtection="1">
      <alignment horizontal="left" vertical="center"/>
    </xf>
    <xf numFmtId="3" fontId="29" fillId="2" borderId="6" xfId="0" applyNumberFormat="1" applyFont="1" applyFill="1" applyBorder="1" applyAlignment="1" applyProtection="1">
      <alignment horizontal="right" vertical="center"/>
    </xf>
    <xf numFmtId="3" fontId="29" fillId="2" borderId="6" xfId="0" applyNumberFormat="1" applyFont="1" applyFill="1" applyBorder="1" applyAlignment="1" applyProtection="1">
      <alignment vertical="center"/>
    </xf>
    <xf numFmtId="3" fontId="47" fillId="0" borderId="0" xfId="0" applyNumberFormat="1" applyFont="1" applyFill="1" applyAlignment="1" applyProtection="1">
      <alignment vertical="center"/>
    </xf>
    <xf numFmtId="164" fontId="48" fillId="2" borderId="4" xfId="0" applyNumberFormat="1" applyFont="1" applyFill="1" applyBorder="1" applyAlignment="1" applyProtection="1">
      <alignment horizontal="left" vertical="center" indent="1"/>
    </xf>
    <xf numFmtId="3" fontId="48" fillId="2" borderId="5" xfId="0" applyNumberFormat="1" applyFont="1" applyFill="1" applyBorder="1" applyAlignment="1" applyProtection="1">
      <alignment horizontal="left" vertical="center" indent="2"/>
    </xf>
    <xf numFmtId="164" fontId="25" fillId="2" borderId="4" xfId="0" applyNumberFormat="1" applyFont="1" applyFill="1" applyBorder="1" applyAlignment="1" applyProtection="1">
      <alignment horizontal="left" vertical="center"/>
    </xf>
    <xf numFmtId="3" fontId="25" fillId="2" borderId="5" xfId="0" applyNumberFormat="1" applyFont="1" applyFill="1" applyBorder="1" applyAlignment="1" applyProtection="1">
      <alignment horizontal="left" vertical="center"/>
    </xf>
    <xf numFmtId="3" fontId="49" fillId="0" borderId="0" xfId="0" applyNumberFormat="1" applyFont="1" applyFill="1" applyBorder="1" applyAlignment="1" applyProtection="1">
      <alignment vertical="center"/>
    </xf>
    <xf numFmtId="3" fontId="49" fillId="0" borderId="0" xfId="0" applyNumberFormat="1" applyFont="1" applyFill="1" applyAlignment="1" applyProtection="1">
      <alignment vertical="center"/>
    </xf>
    <xf numFmtId="166" fontId="6" fillId="0" borderId="0" xfId="0" applyNumberFormat="1" applyFont="1" applyFill="1" applyAlignment="1" applyProtection="1">
      <alignment vertical="center"/>
    </xf>
    <xf numFmtId="3" fontId="30" fillId="2" borderId="6" xfId="0" applyNumberFormat="1" applyFont="1" applyFill="1" applyBorder="1" applyAlignment="1" applyProtection="1">
      <alignment horizontal="right" vertical="center"/>
    </xf>
    <xf numFmtId="4" fontId="6" fillId="0" borderId="0" xfId="0" applyNumberFormat="1" applyFont="1" applyFill="1" applyAlignment="1" applyProtection="1">
      <alignment vertical="center"/>
    </xf>
    <xf numFmtId="3" fontId="29" fillId="0" borderId="6" xfId="0" applyNumberFormat="1" applyFont="1" applyFill="1" applyBorder="1" applyAlignment="1" applyProtection="1">
      <alignment horizontal="right" vertical="center"/>
    </xf>
    <xf numFmtId="1" fontId="15" fillId="2" borderId="10" xfId="0" applyNumberFormat="1" applyFont="1" applyFill="1" applyBorder="1" applyAlignment="1" applyProtection="1">
      <alignment horizontal="center" vertical="center"/>
    </xf>
    <xf numFmtId="3" fontId="15" fillId="2" borderId="2" xfId="0" applyNumberFormat="1" applyFont="1" applyFill="1" applyBorder="1" applyAlignment="1" applyProtection="1">
      <alignment vertical="center" wrapText="1"/>
    </xf>
    <xf numFmtId="3" fontId="15" fillId="2" borderId="11" xfId="0" applyNumberFormat="1" applyFont="1" applyFill="1" applyBorder="1" applyAlignment="1" applyProtection="1">
      <alignment horizontal="right" vertical="center"/>
    </xf>
    <xf numFmtId="164" fontId="6" fillId="0" borderId="4" xfId="0" applyNumberFormat="1" applyFont="1" applyFill="1" applyBorder="1" applyAlignment="1" applyProtection="1">
      <alignment horizontal="left" vertical="center"/>
    </xf>
    <xf numFmtId="3" fontId="6" fillId="0" borderId="5" xfId="0" applyNumberFormat="1" applyFont="1" applyFill="1" applyBorder="1" applyAlignment="1" applyProtection="1">
      <alignment vertical="center"/>
    </xf>
    <xf numFmtId="3" fontId="6" fillId="0" borderId="6" xfId="0" applyNumberFormat="1" applyFont="1" applyFill="1" applyBorder="1" applyAlignment="1" applyProtection="1">
      <alignment vertical="center"/>
    </xf>
    <xf numFmtId="164" fontId="42" fillId="0" borderId="4" xfId="0" quotePrefix="1" applyNumberFormat="1" applyFont="1" applyFill="1" applyBorder="1" applyAlignment="1" applyProtection="1">
      <alignment horizontal="left" vertical="center"/>
    </xf>
    <xf numFmtId="3" fontId="1" fillId="0" borderId="6" xfId="0" applyNumberFormat="1" applyFont="1" applyFill="1" applyBorder="1" applyAlignment="1" applyProtection="1">
      <alignment vertical="center"/>
    </xf>
    <xf numFmtId="167" fontId="42" fillId="0" borderId="4" xfId="0" applyNumberFormat="1" applyFont="1" applyFill="1" applyBorder="1" applyAlignment="1" applyProtection="1">
      <alignment horizontal="left" vertical="center"/>
    </xf>
    <xf numFmtId="164" fontId="42" fillId="0" borderId="7" xfId="0" quotePrefix="1" applyNumberFormat="1" applyFont="1" applyFill="1" applyBorder="1" applyAlignment="1" applyProtection="1">
      <alignment horizontal="left" vertical="center"/>
    </xf>
    <xf numFmtId="3" fontId="19" fillId="0" borderId="8" xfId="0" applyNumberFormat="1" applyFont="1" applyFill="1" applyBorder="1" applyAlignment="1" applyProtection="1">
      <alignment horizontal="left" vertical="center"/>
    </xf>
    <xf numFmtId="3" fontId="1" fillId="0" borderId="9" xfId="0" applyNumberFormat="1" applyFont="1" applyFill="1" applyBorder="1" applyAlignment="1" applyProtection="1">
      <alignment vertical="center"/>
    </xf>
    <xf numFmtId="164" fontId="6" fillId="0" borderId="0" xfId="0" applyNumberFormat="1" applyFont="1" applyFill="1" applyBorder="1" applyAlignment="1" applyProtection="1">
      <alignment horizontal="left" vertical="center"/>
    </xf>
    <xf numFmtId="3" fontId="1" fillId="2" borderId="1" xfId="0" applyNumberFormat="1" applyFont="1" applyFill="1" applyBorder="1" applyAlignment="1" applyProtection="1">
      <alignment horizontal="center" vertical="center"/>
    </xf>
    <xf numFmtId="3" fontId="1" fillId="2" borderId="2" xfId="0" applyNumberFormat="1" applyFont="1" applyFill="1" applyBorder="1" applyAlignment="1" applyProtection="1">
      <alignment horizontal="center" vertical="center"/>
    </xf>
    <xf numFmtId="3" fontId="1" fillId="2" borderId="4" xfId="0" applyNumberFormat="1" applyFont="1" applyFill="1" applyBorder="1" applyAlignment="1" applyProtection="1">
      <alignment horizontal="center" vertical="center"/>
    </xf>
    <xf numFmtId="3" fontId="1" fillId="2" borderId="5" xfId="0" applyNumberFormat="1" applyFont="1" applyFill="1" applyBorder="1" applyAlignment="1" applyProtection="1">
      <alignment horizontal="center" vertical="center"/>
    </xf>
    <xf numFmtId="3" fontId="7" fillId="2" borderId="4" xfId="0" applyNumberFormat="1" applyFont="1" applyFill="1" applyBorder="1" applyAlignment="1" applyProtection="1">
      <alignment horizontal="left" vertical="center"/>
    </xf>
    <xf numFmtId="3" fontId="7" fillId="2" borderId="5" xfId="0" applyNumberFormat="1" applyFont="1" applyFill="1" applyBorder="1" applyAlignment="1" applyProtection="1">
      <alignment horizontal="left" vertical="center"/>
    </xf>
    <xf numFmtId="3" fontId="7" fillId="2" borderId="6" xfId="0" applyNumberFormat="1" applyFont="1" applyFill="1" applyBorder="1" applyAlignment="1" applyProtection="1">
      <alignment horizontal="left"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3" fontId="1" fillId="0" borderId="1" xfId="0" applyNumberFormat="1" applyFont="1" applyFill="1" applyBorder="1" applyAlignment="1" applyProtection="1">
      <alignment horizontal="center" vertical="center"/>
    </xf>
    <xf numFmtId="3" fontId="1" fillId="0" borderId="2" xfId="0" applyNumberFormat="1" applyFont="1" applyFill="1" applyBorder="1" applyAlignment="1" applyProtection="1">
      <alignment horizontal="center" vertical="center"/>
    </xf>
    <xf numFmtId="3" fontId="2"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1" fillId="0" borderId="4" xfId="0" applyNumberFormat="1" applyFont="1" applyFill="1" applyBorder="1" applyAlignment="1" applyProtection="1">
      <alignment horizontal="center" vertical="center"/>
    </xf>
    <xf numFmtId="3" fontId="1" fillId="0" borderId="5" xfId="0" applyNumberFormat="1" applyFont="1" applyFill="1" applyBorder="1" applyAlignment="1" applyProtection="1">
      <alignment horizontal="center" vertical="center"/>
    </xf>
    <xf numFmtId="3" fontId="7" fillId="0" borderId="4" xfId="0" applyNumberFormat="1" applyFont="1" applyFill="1" applyBorder="1" applyAlignment="1" applyProtection="1">
      <alignment horizontal="left" vertical="center"/>
    </xf>
    <xf numFmtId="3" fontId="7" fillId="0" borderId="5" xfId="0" applyNumberFormat="1" applyFont="1" applyFill="1" applyBorder="1" applyAlignment="1" applyProtection="1">
      <alignment horizontal="left" vertical="center"/>
    </xf>
    <xf numFmtId="3" fontId="7" fillId="0" borderId="6" xfId="0" applyNumberFormat="1" applyFont="1" applyFill="1" applyBorder="1" applyAlignment="1" applyProtection="1">
      <alignment horizontal="left" vertical="center"/>
    </xf>
    <xf numFmtId="3" fontId="8" fillId="0" borderId="0" xfId="0" applyNumberFormat="1"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cellXfs>
  <cellStyles count="2">
    <cellStyle name="Euro" xfId="1"/>
    <cellStyle name="Normal" xfId="0" builtinId="0"/>
  </cellStyles>
  <dxfs count="12">
    <dxf>
      <fill>
        <patternFill>
          <bgColor theme="0" tint="-0.24994659260841701"/>
        </patternFill>
      </fill>
      <border>
        <left style="thin">
          <color indexed="64"/>
        </left>
        <right style="thin">
          <color indexed="64"/>
        </right>
        <top style="thin">
          <color indexed="64"/>
        </top>
        <bottom style="thin">
          <color indexed="64"/>
        </bottom>
      </border>
    </dxf>
    <dxf>
      <font>
        <condense val="0"/>
        <extend val="0"/>
        <color indexed="12"/>
      </font>
    </dxf>
    <dxf>
      <font>
        <condense val="0"/>
        <extend val="0"/>
        <color indexed="62"/>
      </font>
      <fill>
        <patternFill>
          <bgColor indexed="42"/>
        </patternFill>
      </fill>
    </dxf>
    <dxf>
      <font>
        <condense val="0"/>
        <extend val="0"/>
        <color indexed="62"/>
      </font>
    </dxf>
    <dxf>
      <font>
        <condense val="0"/>
        <extend val="0"/>
        <color indexed="12"/>
      </font>
      <fill>
        <patternFill>
          <bgColor indexed="42"/>
        </patternFill>
      </fill>
    </dxf>
    <dxf>
      <font>
        <condense val="0"/>
        <extend val="0"/>
        <color indexed="12"/>
      </font>
      <fill>
        <patternFill patternType="none">
          <bgColor indexed="65"/>
        </patternFill>
      </fill>
    </dxf>
    <dxf>
      <font>
        <condense val="0"/>
        <extend val="0"/>
        <color indexed="62"/>
      </font>
      <fill>
        <patternFill>
          <bgColor indexed="42"/>
        </patternFill>
      </fill>
    </dxf>
    <dxf>
      <font>
        <condense val="0"/>
        <extend val="0"/>
        <color indexed="62"/>
      </font>
    </dxf>
    <dxf>
      <font>
        <condense val="0"/>
        <extend val="0"/>
        <color indexed="12"/>
      </font>
      <fill>
        <patternFill>
          <bgColor indexed="42"/>
        </patternFill>
      </fill>
    </dxf>
    <dxf>
      <font>
        <condense val="0"/>
        <extend val="0"/>
        <color indexed="56"/>
      </font>
    </dxf>
    <dxf>
      <font>
        <condense val="0"/>
        <extend val="0"/>
        <color indexed="62"/>
      </font>
      <fill>
        <patternFill patternType="none">
          <bgColor indexed="65"/>
        </patternFill>
      </fill>
    </dxf>
    <dxf>
      <font>
        <condense val="0"/>
        <extend val="0"/>
        <color indexed="62"/>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tilla%20de%20presupuesto%20vigencia%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on01\Documents\VALIDADOR%20TRIMESTRAL\VALIDADOR%202193%20TRIMEST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Información general"/>
      <sheetName val="Datos seguridad social"/>
      <sheetName val="Cálculos seguridad social"/>
      <sheetName val="Proyeccion de Planta de cargos"/>
      <sheetName val="Jubilados"/>
      <sheetName val="Datos a presupuestar"/>
      <sheetName val="Datos de desfinanciación"/>
      <sheetName val="Presupuesto equilibrado"/>
      <sheetName val="Certificado de mantenimiento"/>
    </sheetNames>
    <sheetDataSet>
      <sheetData sheetId="0"/>
      <sheetData sheetId="1">
        <row r="3">
          <cell r="B3" t="str">
            <v>GRANADA</v>
          </cell>
        </row>
        <row r="4">
          <cell r="B4" t="str">
            <v>ESE HOSPITAL PADRE CLEMENTE GIRALDO</v>
          </cell>
        </row>
        <row r="5">
          <cell r="C5">
            <v>2020</v>
          </cell>
        </row>
      </sheetData>
      <sheetData sheetId="2">
        <row r="5">
          <cell r="K5">
            <v>0</v>
          </cell>
          <cell r="S5">
            <v>0</v>
          </cell>
          <cell r="T5">
            <v>0</v>
          </cell>
          <cell r="U5">
            <v>0</v>
          </cell>
          <cell r="V5">
            <v>0</v>
          </cell>
          <cell r="W5">
            <v>0</v>
          </cell>
          <cell r="X5">
            <v>0</v>
          </cell>
          <cell r="Y5">
            <v>0</v>
          </cell>
        </row>
        <row r="6">
          <cell r="K6">
            <v>0</v>
          </cell>
          <cell r="S6">
            <v>0</v>
          </cell>
          <cell r="T6">
            <v>0</v>
          </cell>
          <cell r="U6">
            <v>0</v>
          </cell>
          <cell r="V6">
            <v>0</v>
          </cell>
          <cell r="W6">
            <v>0</v>
          </cell>
          <cell r="X6">
            <v>0</v>
          </cell>
          <cell r="Y6">
            <v>0</v>
          </cell>
        </row>
        <row r="7">
          <cell r="K7">
            <v>0</v>
          </cell>
          <cell r="S7">
            <v>0</v>
          </cell>
          <cell r="T7">
            <v>0</v>
          </cell>
          <cell r="U7">
            <v>0</v>
          </cell>
          <cell r="V7">
            <v>0</v>
          </cell>
          <cell r="W7">
            <v>0</v>
          </cell>
          <cell r="X7">
            <v>0</v>
          </cell>
          <cell r="Y7">
            <v>0</v>
          </cell>
        </row>
        <row r="8">
          <cell r="K8">
            <v>0</v>
          </cell>
          <cell r="S8">
            <v>0</v>
          </cell>
          <cell r="T8">
            <v>0</v>
          </cell>
          <cell r="U8">
            <v>0</v>
          </cell>
          <cell r="V8">
            <v>0</v>
          </cell>
          <cell r="W8">
            <v>0</v>
          </cell>
          <cell r="X8">
            <v>0</v>
          </cell>
          <cell r="Y8">
            <v>0</v>
          </cell>
        </row>
        <row r="9">
          <cell r="K9">
            <v>0</v>
          </cell>
          <cell r="S9">
            <v>0</v>
          </cell>
          <cell r="T9">
            <v>0</v>
          </cell>
          <cell r="U9">
            <v>0</v>
          </cell>
          <cell r="V9">
            <v>0</v>
          </cell>
          <cell r="W9">
            <v>0</v>
          </cell>
          <cell r="X9">
            <v>0</v>
          </cell>
          <cell r="Y9">
            <v>0</v>
          </cell>
        </row>
        <row r="10">
          <cell r="K10">
            <v>0</v>
          </cell>
          <cell r="S10">
            <v>0</v>
          </cell>
          <cell r="T10">
            <v>0</v>
          </cell>
          <cell r="U10">
            <v>0</v>
          </cell>
          <cell r="V10">
            <v>0</v>
          </cell>
          <cell r="W10">
            <v>0</v>
          </cell>
          <cell r="X10">
            <v>0</v>
          </cell>
          <cell r="Y10">
            <v>0</v>
          </cell>
        </row>
        <row r="11">
          <cell r="K11">
            <v>0</v>
          </cell>
          <cell r="S11">
            <v>0</v>
          </cell>
          <cell r="T11">
            <v>0</v>
          </cell>
          <cell r="U11">
            <v>0</v>
          </cell>
          <cell r="V11">
            <v>0</v>
          </cell>
          <cell r="W11">
            <v>0</v>
          </cell>
          <cell r="X11">
            <v>0</v>
          </cell>
          <cell r="Y11">
            <v>0</v>
          </cell>
        </row>
        <row r="12">
          <cell r="K12">
            <v>0</v>
          </cell>
          <cell r="S12">
            <v>0</v>
          </cell>
          <cell r="T12">
            <v>0</v>
          </cell>
          <cell r="U12">
            <v>0</v>
          </cell>
          <cell r="V12">
            <v>0</v>
          </cell>
          <cell r="W12">
            <v>0</v>
          </cell>
          <cell r="X12">
            <v>0</v>
          </cell>
          <cell r="Y12">
            <v>0</v>
          </cell>
        </row>
        <row r="13">
          <cell r="K13">
            <v>0</v>
          </cell>
          <cell r="S13">
            <v>0</v>
          </cell>
          <cell r="T13">
            <v>0</v>
          </cell>
          <cell r="U13">
            <v>0</v>
          </cell>
          <cell r="V13">
            <v>0</v>
          </cell>
          <cell r="W13">
            <v>0</v>
          </cell>
          <cell r="X13">
            <v>0</v>
          </cell>
          <cell r="Y13">
            <v>0</v>
          </cell>
        </row>
        <row r="14">
          <cell r="K14">
            <v>0</v>
          </cell>
          <cell r="S14">
            <v>0</v>
          </cell>
          <cell r="T14">
            <v>0</v>
          </cell>
          <cell r="U14">
            <v>0</v>
          </cell>
          <cell r="V14">
            <v>0</v>
          </cell>
          <cell r="W14">
            <v>0</v>
          </cell>
          <cell r="X14">
            <v>0</v>
          </cell>
          <cell r="Y14">
            <v>0</v>
          </cell>
        </row>
        <row r="15">
          <cell r="K15">
            <v>0</v>
          </cell>
          <cell r="S15">
            <v>0</v>
          </cell>
          <cell r="T15">
            <v>0</v>
          </cell>
          <cell r="U15">
            <v>0</v>
          </cell>
          <cell r="V15">
            <v>0</v>
          </cell>
          <cell r="W15">
            <v>0</v>
          </cell>
          <cell r="X15">
            <v>0</v>
          </cell>
          <cell r="Y15">
            <v>0</v>
          </cell>
        </row>
        <row r="16">
          <cell r="K16">
            <v>0</v>
          </cell>
          <cell r="S16">
            <v>0</v>
          </cell>
          <cell r="T16">
            <v>0</v>
          </cell>
          <cell r="U16">
            <v>0</v>
          </cell>
          <cell r="V16">
            <v>0</v>
          </cell>
          <cell r="W16">
            <v>0</v>
          </cell>
          <cell r="X16">
            <v>0</v>
          </cell>
          <cell r="Y16">
            <v>0</v>
          </cell>
        </row>
        <row r="17">
          <cell r="K17">
            <v>0</v>
          </cell>
          <cell r="S17">
            <v>0</v>
          </cell>
          <cell r="T17">
            <v>0</v>
          </cell>
          <cell r="U17">
            <v>0</v>
          </cell>
          <cell r="V17">
            <v>0</v>
          </cell>
          <cell r="W17">
            <v>0</v>
          </cell>
          <cell r="X17">
            <v>0</v>
          </cell>
          <cell r="Y17">
            <v>0</v>
          </cell>
        </row>
        <row r="18">
          <cell r="K18">
            <v>0</v>
          </cell>
          <cell r="S18">
            <v>0</v>
          </cell>
          <cell r="T18">
            <v>0</v>
          </cell>
          <cell r="U18">
            <v>0</v>
          </cell>
          <cell r="V18">
            <v>0</v>
          </cell>
          <cell r="W18">
            <v>0</v>
          </cell>
          <cell r="X18">
            <v>0</v>
          </cell>
          <cell r="Y18">
            <v>0</v>
          </cell>
        </row>
        <row r="19">
          <cell r="K19">
            <v>0</v>
          </cell>
          <cell r="S19">
            <v>0</v>
          </cell>
          <cell r="T19">
            <v>0</v>
          </cell>
          <cell r="U19">
            <v>0</v>
          </cell>
          <cell r="V19">
            <v>0</v>
          </cell>
          <cell r="W19">
            <v>0</v>
          </cell>
          <cell r="X19">
            <v>0</v>
          </cell>
          <cell r="Y19">
            <v>0</v>
          </cell>
        </row>
        <row r="20">
          <cell r="K20">
            <v>0</v>
          </cell>
          <cell r="S20">
            <v>0</v>
          </cell>
          <cell r="T20">
            <v>0</v>
          </cell>
          <cell r="U20">
            <v>0</v>
          </cell>
          <cell r="V20">
            <v>0</v>
          </cell>
          <cell r="W20">
            <v>0</v>
          </cell>
          <cell r="X20">
            <v>0</v>
          </cell>
          <cell r="Y20">
            <v>0</v>
          </cell>
        </row>
        <row r="21">
          <cell r="K21">
            <v>0</v>
          </cell>
          <cell r="S21">
            <v>0</v>
          </cell>
          <cell r="T21">
            <v>0</v>
          </cell>
          <cell r="U21">
            <v>0</v>
          </cell>
          <cell r="V21">
            <v>0</v>
          </cell>
          <cell r="W21">
            <v>0</v>
          </cell>
          <cell r="X21">
            <v>0</v>
          </cell>
          <cell r="Y21">
            <v>0</v>
          </cell>
        </row>
        <row r="22">
          <cell r="K22">
            <v>0</v>
          </cell>
          <cell r="S22">
            <v>0</v>
          </cell>
          <cell r="T22">
            <v>0</v>
          </cell>
          <cell r="U22">
            <v>0</v>
          </cell>
          <cell r="V22">
            <v>0</v>
          </cell>
          <cell r="W22">
            <v>0</v>
          </cell>
          <cell r="X22">
            <v>0</v>
          </cell>
          <cell r="Y22">
            <v>0</v>
          </cell>
        </row>
        <row r="23">
          <cell r="K23">
            <v>0</v>
          </cell>
          <cell r="S23">
            <v>0</v>
          </cell>
          <cell r="T23">
            <v>0</v>
          </cell>
          <cell r="U23">
            <v>0</v>
          </cell>
          <cell r="V23">
            <v>0</v>
          </cell>
          <cell r="W23">
            <v>0</v>
          </cell>
          <cell r="X23">
            <v>0</v>
          </cell>
          <cell r="Y23">
            <v>0</v>
          </cell>
        </row>
        <row r="24">
          <cell r="K24">
            <v>0</v>
          </cell>
          <cell r="S24">
            <v>0</v>
          </cell>
          <cell r="T24">
            <v>0</v>
          </cell>
          <cell r="U24">
            <v>0</v>
          </cell>
          <cell r="V24">
            <v>0</v>
          </cell>
          <cell r="W24">
            <v>0</v>
          </cell>
          <cell r="X24">
            <v>0</v>
          </cell>
          <cell r="Y24">
            <v>0</v>
          </cell>
        </row>
        <row r="25">
          <cell r="K25">
            <v>0</v>
          </cell>
          <cell r="S25">
            <v>0</v>
          </cell>
          <cell r="T25">
            <v>0</v>
          </cell>
          <cell r="U25">
            <v>0</v>
          </cell>
          <cell r="V25">
            <v>0</v>
          </cell>
          <cell r="W25">
            <v>0</v>
          </cell>
          <cell r="X25">
            <v>0</v>
          </cell>
          <cell r="Y25">
            <v>0</v>
          </cell>
        </row>
        <row r="26">
          <cell r="K26">
            <v>0</v>
          </cell>
          <cell r="S26">
            <v>0</v>
          </cell>
          <cell r="T26">
            <v>0</v>
          </cell>
          <cell r="U26">
            <v>0</v>
          </cell>
          <cell r="V26">
            <v>0</v>
          </cell>
          <cell r="W26">
            <v>0</v>
          </cell>
          <cell r="X26">
            <v>0</v>
          </cell>
          <cell r="Y26">
            <v>0</v>
          </cell>
        </row>
        <row r="27">
          <cell r="K27">
            <v>0</v>
          </cell>
          <cell r="S27">
            <v>0</v>
          </cell>
          <cell r="T27">
            <v>0</v>
          </cell>
          <cell r="U27">
            <v>0</v>
          </cell>
          <cell r="V27">
            <v>0</v>
          </cell>
          <cell r="W27">
            <v>0</v>
          </cell>
          <cell r="X27">
            <v>0</v>
          </cell>
          <cell r="Y27">
            <v>0</v>
          </cell>
        </row>
        <row r="28">
          <cell r="K28">
            <v>0</v>
          </cell>
          <cell r="S28">
            <v>0</v>
          </cell>
          <cell r="T28">
            <v>0</v>
          </cell>
          <cell r="U28">
            <v>0</v>
          </cell>
          <cell r="V28">
            <v>0</v>
          </cell>
          <cell r="W28">
            <v>0</v>
          </cell>
          <cell r="X28">
            <v>0</v>
          </cell>
          <cell r="Y28">
            <v>0</v>
          </cell>
        </row>
        <row r="29">
          <cell r="K29">
            <v>0</v>
          </cell>
          <cell r="S29">
            <v>0</v>
          </cell>
          <cell r="T29">
            <v>0</v>
          </cell>
          <cell r="U29">
            <v>0</v>
          </cell>
          <cell r="V29">
            <v>0</v>
          </cell>
          <cell r="W29">
            <v>0</v>
          </cell>
          <cell r="X29">
            <v>0</v>
          </cell>
          <cell r="Y29">
            <v>0</v>
          </cell>
        </row>
        <row r="30">
          <cell r="K30">
            <v>0</v>
          </cell>
          <cell r="S30">
            <v>0</v>
          </cell>
          <cell r="T30">
            <v>0</v>
          </cell>
          <cell r="U30">
            <v>0</v>
          </cell>
          <cell r="V30">
            <v>0</v>
          </cell>
          <cell r="W30">
            <v>0</v>
          </cell>
          <cell r="X30">
            <v>0</v>
          </cell>
          <cell r="Y30">
            <v>0</v>
          </cell>
        </row>
        <row r="31">
          <cell r="K31">
            <v>0</v>
          </cell>
          <cell r="S31">
            <v>0</v>
          </cell>
          <cell r="T31">
            <v>0</v>
          </cell>
          <cell r="U31">
            <v>0</v>
          </cell>
          <cell r="V31">
            <v>0</v>
          </cell>
          <cell r="W31">
            <v>0</v>
          </cell>
          <cell r="X31">
            <v>0</v>
          </cell>
          <cell r="Y31">
            <v>0</v>
          </cell>
        </row>
        <row r="32">
          <cell r="K32">
            <v>0</v>
          </cell>
          <cell r="S32">
            <v>0</v>
          </cell>
          <cell r="T32">
            <v>0</v>
          </cell>
          <cell r="U32">
            <v>0</v>
          </cell>
          <cell r="V32">
            <v>0</v>
          </cell>
          <cell r="W32">
            <v>0</v>
          </cell>
          <cell r="X32">
            <v>0</v>
          </cell>
          <cell r="Y32">
            <v>0</v>
          </cell>
        </row>
        <row r="33">
          <cell r="K33">
            <v>0</v>
          </cell>
          <cell r="S33">
            <v>0</v>
          </cell>
          <cell r="T33">
            <v>0</v>
          </cell>
          <cell r="U33">
            <v>0</v>
          </cell>
          <cell r="V33">
            <v>0</v>
          </cell>
          <cell r="W33">
            <v>0</v>
          </cell>
          <cell r="X33">
            <v>0</v>
          </cell>
          <cell r="Y33">
            <v>0</v>
          </cell>
        </row>
        <row r="34">
          <cell r="K34">
            <v>0</v>
          </cell>
          <cell r="S34">
            <v>0</v>
          </cell>
          <cell r="T34">
            <v>0</v>
          </cell>
          <cell r="U34">
            <v>0</v>
          </cell>
          <cell r="V34">
            <v>0</v>
          </cell>
          <cell r="W34">
            <v>0</v>
          </cell>
          <cell r="X34">
            <v>0</v>
          </cell>
          <cell r="Y34">
            <v>0</v>
          </cell>
        </row>
        <row r="35">
          <cell r="K35">
            <v>0</v>
          </cell>
          <cell r="S35">
            <v>0</v>
          </cell>
          <cell r="T35">
            <v>0</v>
          </cell>
          <cell r="U35">
            <v>0</v>
          </cell>
          <cell r="V35">
            <v>0</v>
          </cell>
          <cell r="W35">
            <v>0</v>
          </cell>
          <cell r="X35">
            <v>0</v>
          </cell>
          <cell r="Y35">
            <v>0</v>
          </cell>
        </row>
        <row r="36">
          <cell r="K36">
            <v>0</v>
          </cell>
          <cell r="S36">
            <v>0</v>
          </cell>
          <cell r="T36">
            <v>0</v>
          </cell>
          <cell r="U36">
            <v>0</v>
          </cell>
          <cell r="V36">
            <v>0</v>
          </cell>
          <cell r="W36">
            <v>0</v>
          </cell>
          <cell r="X36">
            <v>0</v>
          </cell>
          <cell r="Y36">
            <v>0</v>
          </cell>
        </row>
        <row r="37">
          <cell r="T37">
            <v>0</v>
          </cell>
          <cell r="X37">
            <v>0</v>
          </cell>
        </row>
        <row r="38">
          <cell r="T38">
            <v>0</v>
          </cell>
          <cell r="X38">
            <v>0</v>
          </cell>
        </row>
        <row r="39">
          <cell r="T39">
            <v>0</v>
          </cell>
          <cell r="X39">
            <v>0</v>
          </cell>
        </row>
        <row r="40">
          <cell r="T40">
            <v>0</v>
          </cell>
          <cell r="X40">
            <v>0</v>
          </cell>
        </row>
        <row r="41">
          <cell r="T41">
            <v>0</v>
          </cell>
          <cell r="X41">
            <v>0</v>
          </cell>
        </row>
        <row r="42">
          <cell r="T42">
            <v>0</v>
          </cell>
          <cell r="X42">
            <v>0</v>
          </cell>
        </row>
        <row r="43">
          <cell r="T43">
            <v>0</v>
          </cell>
          <cell r="X43">
            <v>0</v>
          </cell>
        </row>
        <row r="44">
          <cell r="T44">
            <v>0</v>
          </cell>
          <cell r="X44">
            <v>0</v>
          </cell>
        </row>
        <row r="45">
          <cell r="T45">
            <v>0</v>
          </cell>
          <cell r="X45">
            <v>0</v>
          </cell>
        </row>
        <row r="46">
          <cell r="T46">
            <v>0</v>
          </cell>
          <cell r="X46">
            <v>0</v>
          </cell>
        </row>
        <row r="47">
          <cell r="T47">
            <v>0</v>
          </cell>
          <cell r="X47">
            <v>0</v>
          </cell>
        </row>
        <row r="48">
          <cell r="T48">
            <v>0</v>
          </cell>
          <cell r="X48">
            <v>0</v>
          </cell>
        </row>
        <row r="49">
          <cell r="T49">
            <v>0</v>
          </cell>
          <cell r="X49">
            <v>0</v>
          </cell>
        </row>
        <row r="50">
          <cell r="T50">
            <v>0</v>
          </cell>
          <cell r="X50">
            <v>0</v>
          </cell>
        </row>
        <row r="51">
          <cell r="T51">
            <v>0</v>
          </cell>
          <cell r="X51">
            <v>0</v>
          </cell>
        </row>
        <row r="52">
          <cell r="T52">
            <v>0</v>
          </cell>
          <cell r="X52">
            <v>0</v>
          </cell>
        </row>
        <row r="53">
          <cell r="T53">
            <v>0</v>
          </cell>
          <cell r="X53">
            <v>0</v>
          </cell>
        </row>
        <row r="54">
          <cell r="T54">
            <v>0</v>
          </cell>
          <cell r="X54">
            <v>0</v>
          </cell>
        </row>
        <row r="55">
          <cell r="T55">
            <v>0</v>
          </cell>
          <cell r="X55">
            <v>0</v>
          </cell>
        </row>
        <row r="56">
          <cell r="T56">
            <v>0</v>
          </cell>
          <cell r="X56">
            <v>0</v>
          </cell>
        </row>
        <row r="57">
          <cell r="T57">
            <v>0</v>
          </cell>
          <cell r="X57">
            <v>0</v>
          </cell>
        </row>
        <row r="58">
          <cell r="T58">
            <v>0</v>
          </cell>
          <cell r="X58">
            <v>0</v>
          </cell>
        </row>
        <row r="59">
          <cell r="T59">
            <v>0</v>
          </cell>
          <cell r="X59">
            <v>0</v>
          </cell>
        </row>
        <row r="60">
          <cell r="T60">
            <v>0</v>
          </cell>
          <cell r="X60">
            <v>0</v>
          </cell>
        </row>
        <row r="61">
          <cell r="T61">
            <v>0</v>
          </cell>
          <cell r="X61">
            <v>0</v>
          </cell>
        </row>
        <row r="62">
          <cell r="T62">
            <v>0</v>
          </cell>
          <cell r="X62">
            <v>0</v>
          </cell>
        </row>
        <row r="63">
          <cell r="T63">
            <v>0</v>
          </cell>
          <cell r="X63">
            <v>0</v>
          </cell>
        </row>
        <row r="64">
          <cell r="T64">
            <v>0</v>
          </cell>
          <cell r="X64">
            <v>0</v>
          </cell>
        </row>
        <row r="65">
          <cell r="T65">
            <v>0</v>
          </cell>
          <cell r="X65">
            <v>0</v>
          </cell>
        </row>
        <row r="66">
          <cell r="T66">
            <v>0</v>
          </cell>
          <cell r="X66">
            <v>0</v>
          </cell>
        </row>
        <row r="67">
          <cell r="T67">
            <v>0</v>
          </cell>
          <cell r="X67">
            <v>0</v>
          </cell>
        </row>
        <row r="68">
          <cell r="T68">
            <v>0</v>
          </cell>
          <cell r="X68">
            <v>0</v>
          </cell>
        </row>
        <row r="69">
          <cell r="T69">
            <v>0</v>
          </cell>
          <cell r="X69">
            <v>0</v>
          </cell>
        </row>
        <row r="70">
          <cell r="T70">
            <v>0</v>
          </cell>
          <cell r="X70">
            <v>0</v>
          </cell>
        </row>
        <row r="71">
          <cell r="T71">
            <v>0</v>
          </cell>
          <cell r="X71">
            <v>0</v>
          </cell>
        </row>
        <row r="72">
          <cell r="T72">
            <v>0</v>
          </cell>
          <cell r="X72">
            <v>0</v>
          </cell>
        </row>
        <row r="73">
          <cell r="T73">
            <v>0</v>
          </cell>
          <cell r="X73">
            <v>0</v>
          </cell>
        </row>
        <row r="74">
          <cell r="T74">
            <v>0</v>
          </cell>
          <cell r="X74">
            <v>0</v>
          </cell>
        </row>
        <row r="75">
          <cell r="T75">
            <v>0</v>
          </cell>
          <cell r="X75">
            <v>0</v>
          </cell>
        </row>
        <row r="76">
          <cell r="T76">
            <v>0</v>
          </cell>
          <cell r="X76">
            <v>0</v>
          </cell>
        </row>
        <row r="77">
          <cell r="T77">
            <v>0</v>
          </cell>
          <cell r="X77">
            <v>0</v>
          </cell>
        </row>
        <row r="78">
          <cell r="T78">
            <v>0</v>
          </cell>
          <cell r="X78">
            <v>0</v>
          </cell>
        </row>
        <row r="79">
          <cell r="T79">
            <v>0</v>
          </cell>
          <cell r="X79">
            <v>0</v>
          </cell>
        </row>
        <row r="80">
          <cell r="T80">
            <v>0</v>
          </cell>
          <cell r="X80">
            <v>0</v>
          </cell>
        </row>
        <row r="81">
          <cell r="T81">
            <v>0</v>
          </cell>
          <cell r="X81">
            <v>0</v>
          </cell>
        </row>
        <row r="82">
          <cell r="T82">
            <v>0</v>
          </cell>
          <cell r="X82">
            <v>0</v>
          </cell>
        </row>
        <row r="83">
          <cell r="T83">
            <v>0</v>
          </cell>
          <cell r="X83">
            <v>0</v>
          </cell>
        </row>
        <row r="84">
          <cell r="T84">
            <v>0</v>
          </cell>
          <cell r="X84">
            <v>0</v>
          </cell>
        </row>
        <row r="85">
          <cell r="T85">
            <v>0</v>
          </cell>
          <cell r="X85">
            <v>0</v>
          </cell>
        </row>
        <row r="86">
          <cell r="T86">
            <v>0</v>
          </cell>
          <cell r="X86">
            <v>0</v>
          </cell>
        </row>
        <row r="87">
          <cell r="T87">
            <v>0</v>
          </cell>
          <cell r="X87">
            <v>0</v>
          </cell>
        </row>
        <row r="88">
          <cell r="T88">
            <v>0</v>
          </cell>
          <cell r="X88">
            <v>0</v>
          </cell>
        </row>
        <row r="89">
          <cell r="T89">
            <v>0</v>
          </cell>
          <cell r="X89">
            <v>0</v>
          </cell>
        </row>
        <row r="90">
          <cell r="T90">
            <v>0</v>
          </cell>
          <cell r="X90">
            <v>0</v>
          </cell>
        </row>
        <row r="91">
          <cell r="T91">
            <v>0</v>
          </cell>
          <cell r="X91">
            <v>0</v>
          </cell>
        </row>
        <row r="92">
          <cell r="T92">
            <v>0</v>
          </cell>
          <cell r="X92">
            <v>0</v>
          </cell>
        </row>
        <row r="93">
          <cell r="T93">
            <v>0</v>
          </cell>
          <cell r="X93">
            <v>0</v>
          </cell>
        </row>
        <row r="94">
          <cell r="T94">
            <v>0</v>
          </cell>
          <cell r="X94">
            <v>0</v>
          </cell>
        </row>
        <row r="95">
          <cell r="T95">
            <v>0</v>
          </cell>
          <cell r="X95">
            <v>0</v>
          </cell>
        </row>
        <row r="96">
          <cell r="T96">
            <v>0</v>
          </cell>
          <cell r="X96">
            <v>0</v>
          </cell>
        </row>
        <row r="97">
          <cell r="T97">
            <v>0</v>
          </cell>
          <cell r="X97">
            <v>0</v>
          </cell>
        </row>
        <row r="98">
          <cell r="T98">
            <v>0</v>
          </cell>
          <cell r="X98">
            <v>0</v>
          </cell>
        </row>
        <row r="99">
          <cell r="T99">
            <v>0</v>
          </cell>
          <cell r="X99">
            <v>0</v>
          </cell>
        </row>
        <row r="100">
          <cell r="T100">
            <v>0</v>
          </cell>
          <cell r="X100">
            <v>0</v>
          </cell>
        </row>
        <row r="101">
          <cell r="T101">
            <v>0</v>
          </cell>
          <cell r="X101">
            <v>0</v>
          </cell>
        </row>
        <row r="102">
          <cell r="T102">
            <v>0</v>
          </cell>
          <cell r="X102">
            <v>0</v>
          </cell>
        </row>
        <row r="103">
          <cell r="T103">
            <v>0</v>
          </cell>
          <cell r="X103">
            <v>0</v>
          </cell>
        </row>
        <row r="104">
          <cell r="T104">
            <v>0</v>
          </cell>
          <cell r="X104">
            <v>0</v>
          </cell>
        </row>
        <row r="105">
          <cell r="T105">
            <v>0</v>
          </cell>
          <cell r="X105">
            <v>0</v>
          </cell>
        </row>
        <row r="106">
          <cell r="T106">
            <v>0</v>
          </cell>
          <cell r="X106">
            <v>0</v>
          </cell>
        </row>
        <row r="107">
          <cell r="T107">
            <v>0</v>
          </cell>
          <cell r="X107">
            <v>0</v>
          </cell>
        </row>
        <row r="108">
          <cell r="T108">
            <v>0</v>
          </cell>
          <cell r="X108">
            <v>0</v>
          </cell>
        </row>
        <row r="109">
          <cell r="T109">
            <v>0</v>
          </cell>
          <cell r="X109">
            <v>0</v>
          </cell>
        </row>
        <row r="110">
          <cell r="T110">
            <v>0</v>
          </cell>
          <cell r="X110">
            <v>0</v>
          </cell>
        </row>
        <row r="111">
          <cell r="T111">
            <v>0</v>
          </cell>
          <cell r="X111">
            <v>0</v>
          </cell>
        </row>
        <row r="112">
          <cell r="T112">
            <v>0</v>
          </cell>
          <cell r="X112">
            <v>0</v>
          </cell>
        </row>
        <row r="113">
          <cell r="T113">
            <v>0</v>
          </cell>
          <cell r="X113">
            <v>0</v>
          </cell>
        </row>
        <row r="114">
          <cell r="T114">
            <v>0</v>
          </cell>
          <cell r="X114">
            <v>0</v>
          </cell>
        </row>
        <row r="115">
          <cell r="T115">
            <v>0</v>
          </cell>
          <cell r="X115">
            <v>0</v>
          </cell>
        </row>
        <row r="116">
          <cell r="T116">
            <v>0</v>
          </cell>
          <cell r="X116">
            <v>0</v>
          </cell>
        </row>
        <row r="117">
          <cell r="T117">
            <v>0</v>
          </cell>
          <cell r="X117">
            <v>0</v>
          </cell>
        </row>
        <row r="118">
          <cell r="T118">
            <v>0</v>
          </cell>
          <cell r="X118">
            <v>0</v>
          </cell>
        </row>
        <row r="119">
          <cell r="T119">
            <v>0</v>
          </cell>
          <cell r="X119">
            <v>0</v>
          </cell>
        </row>
        <row r="120">
          <cell r="T120">
            <v>0</v>
          </cell>
          <cell r="X120">
            <v>0</v>
          </cell>
        </row>
        <row r="121">
          <cell r="T121">
            <v>0</v>
          </cell>
          <cell r="X121">
            <v>0</v>
          </cell>
        </row>
        <row r="122">
          <cell r="T122">
            <v>0</v>
          </cell>
          <cell r="X122">
            <v>0</v>
          </cell>
        </row>
        <row r="123">
          <cell r="T123">
            <v>0</v>
          </cell>
          <cell r="X123">
            <v>0</v>
          </cell>
        </row>
        <row r="124">
          <cell r="T124">
            <v>0</v>
          </cell>
          <cell r="X124">
            <v>0</v>
          </cell>
        </row>
        <row r="125">
          <cell r="T125">
            <v>0</v>
          </cell>
          <cell r="X125">
            <v>0</v>
          </cell>
        </row>
        <row r="126">
          <cell r="T126">
            <v>0</v>
          </cell>
          <cell r="X126">
            <v>0</v>
          </cell>
        </row>
        <row r="127">
          <cell r="T127">
            <v>0</v>
          </cell>
          <cell r="X127">
            <v>0</v>
          </cell>
        </row>
        <row r="128">
          <cell r="T128">
            <v>0</v>
          </cell>
          <cell r="X128">
            <v>0</v>
          </cell>
        </row>
        <row r="129">
          <cell r="T129">
            <v>0</v>
          </cell>
          <cell r="X129">
            <v>0</v>
          </cell>
        </row>
        <row r="130">
          <cell r="T130">
            <v>0</v>
          </cell>
          <cell r="X130">
            <v>0</v>
          </cell>
        </row>
        <row r="131">
          <cell r="T131">
            <v>0</v>
          </cell>
          <cell r="X131">
            <v>0</v>
          </cell>
        </row>
        <row r="132">
          <cell r="T132">
            <v>0</v>
          </cell>
          <cell r="X132">
            <v>0</v>
          </cell>
        </row>
        <row r="133">
          <cell r="T133">
            <v>0</v>
          </cell>
          <cell r="X133">
            <v>0</v>
          </cell>
        </row>
        <row r="134">
          <cell r="T134">
            <v>0</v>
          </cell>
          <cell r="X134">
            <v>0</v>
          </cell>
        </row>
        <row r="135">
          <cell r="T135">
            <v>0</v>
          </cell>
          <cell r="X135">
            <v>0</v>
          </cell>
        </row>
        <row r="136">
          <cell r="T136">
            <v>0</v>
          </cell>
          <cell r="X136">
            <v>0</v>
          </cell>
        </row>
        <row r="137">
          <cell r="T137">
            <v>0</v>
          </cell>
          <cell r="X137">
            <v>0</v>
          </cell>
        </row>
        <row r="138">
          <cell r="T138">
            <v>0</v>
          </cell>
          <cell r="X138">
            <v>0</v>
          </cell>
        </row>
        <row r="139">
          <cell r="T139">
            <v>0</v>
          </cell>
          <cell r="X139">
            <v>0</v>
          </cell>
        </row>
        <row r="140">
          <cell r="T140">
            <v>0</v>
          </cell>
          <cell r="X140">
            <v>0</v>
          </cell>
        </row>
        <row r="141">
          <cell r="T141">
            <v>0</v>
          </cell>
          <cell r="X141">
            <v>0</v>
          </cell>
        </row>
        <row r="142">
          <cell r="T142">
            <v>0</v>
          </cell>
          <cell r="X142">
            <v>0</v>
          </cell>
        </row>
        <row r="143">
          <cell r="T143">
            <v>0</v>
          </cell>
          <cell r="X143">
            <v>0</v>
          </cell>
        </row>
        <row r="144">
          <cell r="T144">
            <v>0</v>
          </cell>
          <cell r="X144">
            <v>0</v>
          </cell>
        </row>
        <row r="145">
          <cell r="T145">
            <v>0</v>
          </cell>
          <cell r="X145">
            <v>0</v>
          </cell>
        </row>
        <row r="146">
          <cell r="T146">
            <v>0</v>
          </cell>
          <cell r="X146">
            <v>0</v>
          </cell>
        </row>
        <row r="147">
          <cell r="T147">
            <v>0</v>
          </cell>
          <cell r="X147">
            <v>0</v>
          </cell>
        </row>
        <row r="148">
          <cell r="T148">
            <v>0</v>
          </cell>
          <cell r="X148">
            <v>0</v>
          </cell>
        </row>
        <row r="149">
          <cell r="T149">
            <v>0</v>
          </cell>
          <cell r="X149">
            <v>0</v>
          </cell>
        </row>
        <row r="150">
          <cell r="T150">
            <v>0</v>
          </cell>
          <cell r="X150">
            <v>0</v>
          </cell>
        </row>
        <row r="151">
          <cell r="T151">
            <v>0</v>
          </cell>
          <cell r="X151">
            <v>0</v>
          </cell>
        </row>
        <row r="152">
          <cell r="T152">
            <v>0</v>
          </cell>
          <cell r="X152">
            <v>0</v>
          </cell>
        </row>
        <row r="153">
          <cell r="T153">
            <v>0</v>
          </cell>
          <cell r="X153">
            <v>0</v>
          </cell>
        </row>
        <row r="154">
          <cell r="T154">
            <v>0</v>
          </cell>
          <cell r="X154">
            <v>0</v>
          </cell>
        </row>
        <row r="155">
          <cell r="T155">
            <v>0</v>
          </cell>
          <cell r="X155">
            <v>0</v>
          </cell>
        </row>
        <row r="156">
          <cell r="T156">
            <v>0</v>
          </cell>
          <cell r="X156">
            <v>0</v>
          </cell>
        </row>
        <row r="157">
          <cell r="T157">
            <v>0</v>
          </cell>
          <cell r="X157">
            <v>0</v>
          </cell>
        </row>
        <row r="158">
          <cell r="T158">
            <v>0</v>
          </cell>
          <cell r="X158">
            <v>0</v>
          </cell>
        </row>
        <row r="159">
          <cell r="T159">
            <v>0</v>
          </cell>
          <cell r="X159">
            <v>0</v>
          </cell>
        </row>
        <row r="160">
          <cell r="T160">
            <v>0</v>
          </cell>
          <cell r="X160">
            <v>0</v>
          </cell>
        </row>
        <row r="161">
          <cell r="T161">
            <v>0</v>
          </cell>
          <cell r="X161">
            <v>0</v>
          </cell>
        </row>
        <row r="162">
          <cell r="T162">
            <v>0</v>
          </cell>
          <cell r="X162">
            <v>0</v>
          </cell>
        </row>
        <row r="163">
          <cell r="T163">
            <v>0</v>
          </cell>
          <cell r="X163">
            <v>0</v>
          </cell>
        </row>
        <row r="164">
          <cell r="T164">
            <v>0</v>
          </cell>
          <cell r="X164">
            <v>0</v>
          </cell>
        </row>
        <row r="165">
          <cell r="T165">
            <v>0</v>
          </cell>
          <cell r="X165">
            <v>0</v>
          </cell>
        </row>
        <row r="166">
          <cell r="T166">
            <v>0</v>
          </cell>
          <cell r="X166">
            <v>0</v>
          </cell>
        </row>
        <row r="167">
          <cell r="T167">
            <v>0</v>
          </cell>
          <cell r="X167">
            <v>0</v>
          </cell>
        </row>
        <row r="168">
          <cell r="T168">
            <v>0</v>
          </cell>
          <cell r="X168">
            <v>0</v>
          </cell>
        </row>
        <row r="169">
          <cell r="T169">
            <v>0</v>
          </cell>
          <cell r="X169">
            <v>0</v>
          </cell>
        </row>
        <row r="170">
          <cell r="T170">
            <v>0</v>
          </cell>
          <cell r="X170">
            <v>0</v>
          </cell>
        </row>
        <row r="171">
          <cell r="T171">
            <v>0</v>
          </cell>
          <cell r="X171">
            <v>0</v>
          </cell>
        </row>
        <row r="172">
          <cell r="T172">
            <v>0</v>
          </cell>
          <cell r="X172">
            <v>0</v>
          </cell>
        </row>
        <row r="173">
          <cell r="T173">
            <v>0</v>
          </cell>
          <cell r="X173">
            <v>0</v>
          </cell>
        </row>
        <row r="174">
          <cell r="T174">
            <v>0</v>
          </cell>
          <cell r="X174">
            <v>0</v>
          </cell>
        </row>
        <row r="175">
          <cell r="T175">
            <v>0</v>
          </cell>
          <cell r="X175">
            <v>0</v>
          </cell>
        </row>
        <row r="176">
          <cell r="T176">
            <v>0</v>
          </cell>
          <cell r="X176">
            <v>0</v>
          </cell>
        </row>
        <row r="177">
          <cell r="T177">
            <v>0</v>
          </cell>
          <cell r="X177">
            <v>0</v>
          </cell>
        </row>
        <row r="178">
          <cell r="T178">
            <v>0</v>
          </cell>
          <cell r="X178">
            <v>0</v>
          </cell>
        </row>
        <row r="179">
          <cell r="T179">
            <v>0</v>
          </cell>
          <cell r="X179">
            <v>0</v>
          </cell>
        </row>
        <row r="180">
          <cell r="T180">
            <v>0</v>
          </cell>
          <cell r="X180">
            <v>0</v>
          </cell>
        </row>
        <row r="181">
          <cell r="T181">
            <v>0</v>
          </cell>
          <cell r="X181">
            <v>0</v>
          </cell>
        </row>
        <row r="182">
          <cell r="T182">
            <v>0</v>
          </cell>
          <cell r="X182">
            <v>0</v>
          </cell>
        </row>
        <row r="183">
          <cell r="T183">
            <v>0</v>
          </cell>
          <cell r="X183">
            <v>0</v>
          </cell>
        </row>
        <row r="184">
          <cell r="T184">
            <v>0</v>
          </cell>
          <cell r="X184">
            <v>0</v>
          </cell>
        </row>
        <row r="185">
          <cell r="T185">
            <v>0</v>
          </cell>
          <cell r="X185">
            <v>0</v>
          </cell>
        </row>
        <row r="186">
          <cell r="T186">
            <v>0</v>
          </cell>
          <cell r="X186">
            <v>0</v>
          </cell>
        </row>
        <row r="187">
          <cell r="T187">
            <v>0</v>
          </cell>
          <cell r="X187">
            <v>0</v>
          </cell>
        </row>
        <row r="188">
          <cell r="T188">
            <v>0</v>
          </cell>
          <cell r="X188">
            <v>0</v>
          </cell>
        </row>
        <row r="189">
          <cell r="T189">
            <v>0</v>
          </cell>
          <cell r="X189">
            <v>0</v>
          </cell>
        </row>
        <row r="190">
          <cell r="T190">
            <v>0</v>
          </cell>
          <cell r="X190">
            <v>0</v>
          </cell>
        </row>
        <row r="191">
          <cell r="T191">
            <v>0</v>
          </cell>
          <cell r="X191">
            <v>0</v>
          </cell>
        </row>
        <row r="192">
          <cell r="T192">
            <v>0</v>
          </cell>
          <cell r="X192">
            <v>0</v>
          </cell>
        </row>
        <row r="193">
          <cell r="T193">
            <v>0</v>
          </cell>
          <cell r="X193">
            <v>0</v>
          </cell>
        </row>
        <row r="194">
          <cell r="T194">
            <v>0</v>
          </cell>
          <cell r="X194">
            <v>0</v>
          </cell>
        </row>
        <row r="195">
          <cell r="T195">
            <v>0</v>
          </cell>
          <cell r="X195">
            <v>0</v>
          </cell>
        </row>
        <row r="196">
          <cell r="T196">
            <v>0</v>
          </cell>
          <cell r="X196">
            <v>0</v>
          </cell>
        </row>
        <row r="197">
          <cell r="T197">
            <v>0</v>
          </cell>
          <cell r="X197">
            <v>0</v>
          </cell>
        </row>
        <row r="198">
          <cell r="T198">
            <v>0</v>
          </cell>
          <cell r="X198">
            <v>0</v>
          </cell>
        </row>
        <row r="199">
          <cell r="T199">
            <v>0</v>
          </cell>
          <cell r="X199">
            <v>0</v>
          </cell>
        </row>
        <row r="200">
          <cell r="T200">
            <v>0</v>
          </cell>
          <cell r="X200">
            <v>0</v>
          </cell>
        </row>
        <row r="201">
          <cell r="T201">
            <v>0</v>
          </cell>
          <cell r="X201">
            <v>0</v>
          </cell>
        </row>
        <row r="202">
          <cell r="T202">
            <v>0</v>
          </cell>
          <cell r="X202">
            <v>0</v>
          </cell>
        </row>
        <row r="203">
          <cell r="T203">
            <v>0</v>
          </cell>
          <cell r="X203">
            <v>0</v>
          </cell>
        </row>
        <row r="204">
          <cell r="T204">
            <v>0</v>
          </cell>
          <cell r="X204">
            <v>0</v>
          </cell>
        </row>
        <row r="205">
          <cell r="T205">
            <v>0</v>
          </cell>
          <cell r="X205">
            <v>0</v>
          </cell>
        </row>
        <row r="206">
          <cell r="T206">
            <v>0</v>
          </cell>
          <cell r="X206">
            <v>0</v>
          </cell>
        </row>
        <row r="207">
          <cell r="T207">
            <v>0</v>
          </cell>
          <cell r="X207">
            <v>0</v>
          </cell>
        </row>
        <row r="208">
          <cell r="T208">
            <v>0</v>
          </cell>
          <cell r="X208">
            <v>0</v>
          </cell>
        </row>
        <row r="209">
          <cell r="T209">
            <v>0</v>
          </cell>
          <cell r="X209">
            <v>0</v>
          </cell>
        </row>
        <row r="210">
          <cell r="T210">
            <v>0</v>
          </cell>
          <cell r="X210">
            <v>0</v>
          </cell>
        </row>
        <row r="211">
          <cell r="T211">
            <v>0</v>
          </cell>
          <cell r="X211">
            <v>0</v>
          </cell>
        </row>
        <row r="212">
          <cell r="T212">
            <v>0</v>
          </cell>
          <cell r="X212">
            <v>0</v>
          </cell>
        </row>
        <row r="213">
          <cell r="T213">
            <v>0</v>
          </cell>
          <cell r="X213">
            <v>0</v>
          </cell>
        </row>
        <row r="214">
          <cell r="T214">
            <v>0</v>
          </cell>
          <cell r="X214">
            <v>0</v>
          </cell>
        </row>
        <row r="215">
          <cell r="T215">
            <v>0</v>
          </cell>
          <cell r="X215">
            <v>0</v>
          </cell>
        </row>
        <row r="216">
          <cell r="T216">
            <v>0</v>
          </cell>
          <cell r="X216">
            <v>0</v>
          </cell>
        </row>
        <row r="217">
          <cell r="T217">
            <v>0</v>
          </cell>
          <cell r="X217">
            <v>0</v>
          </cell>
        </row>
        <row r="218">
          <cell r="T218">
            <v>0</v>
          </cell>
          <cell r="X218">
            <v>0</v>
          </cell>
        </row>
        <row r="219">
          <cell r="T219">
            <v>0</v>
          </cell>
          <cell r="X219">
            <v>0</v>
          </cell>
        </row>
        <row r="220">
          <cell r="T220">
            <v>0</v>
          </cell>
          <cell r="X220">
            <v>0</v>
          </cell>
        </row>
        <row r="221">
          <cell r="T221">
            <v>0</v>
          </cell>
          <cell r="X221">
            <v>0</v>
          </cell>
        </row>
        <row r="222">
          <cell r="T222">
            <v>0</v>
          </cell>
          <cell r="X222">
            <v>0</v>
          </cell>
        </row>
        <row r="223">
          <cell r="T223">
            <v>0</v>
          </cell>
          <cell r="X223">
            <v>0</v>
          </cell>
        </row>
        <row r="224">
          <cell r="T224">
            <v>0</v>
          </cell>
          <cell r="X224">
            <v>0</v>
          </cell>
        </row>
        <row r="225">
          <cell r="T225">
            <v>0</v>
          </cell>
          <cell r="X225">
            <v>0</v>
          </cell>
        </row>
        <row r="226">
          <cell r="T226">
            <v>0</v>
          </cell>
          <cell r="X226">
            <v>0</v>
          </cell>
        </row>
        <row r="227">
          <cell r="T227">
            <v>0</v>
          </cell>
          <cell r="X227">
            <v>0</v>
          </cell>
        </row>
        <row r="228">
          <cell r="T228">
            <v>0</v>
          </cell>
          <cell r="X228">
            <v>0</v>
          </cell>
        </row>
        <row r="229">
          <cell r="T229">
            <v>0</v>
          </cell>
          <cell r="X229">
            <v>0</v>
          </cell>
        </row>
        <row r="230">
          <cell r="T230">
            <v>0</v>
          </cell>
          <cell r="X230">
            <v>0</v>
          </cell>
        </row>
        <row r="231">
          <cell r="T231">
            <v>0</v>
          </cell>
          <cell r="X231">
            <v>0</v>
          </cell>
        </row>
        <row r="232">
          <cell r="T232">
            <v>0</v>
          </cell>
          <cell r="X232">
            <v>0</v>
          </cell>
        </row>
        <row r="233">
          <cell r="T233">
            <v>0</v>
          </cell>
          <cell r="X233">
            <v>0</v>
          </cell>
        </row>
        <row r="234">
          <cell r="T234">
            <v>0</v>
          </cell>
          <cell r="X234">
            <v>0</v>
          </cell>
        </row>
        <row r="235">
          <cell r="T235">
            <v>0</v>
          </cell>
          <cell r="X235">
            <v>0</v>
          </cell>
        </row>
        <row r="236">
          <cell r="T236">
            <v>0</v>
          </cell>
          <cell r="X236">
            <v>0</v>
          </cell>
        </row>
        <row r="237">
          <cell r="T237">
            <v>0</v>
          </cell>
          <cell r="X237">
            <v>0</v>
          </cell>
        </row>
        <row r="238">
          <cell r="T238">
            <v>0</v>
          </cell>
          <cell r="X238">
            <v>0</v>
          </cell>
        </row>
        <row r="239">
          <cell r="T239">
            <v>0</v>
          </cell>
          <cell r="X239">
            <v>0</v>
          </cell>
        </row>
        <row r="240">
          <cell r="T240">
            <v>0</v>
          </cell>
          <cell r="X240">
            <v>0</v>
          </cell>
        </row>
        <row r="241">
          <cell r="T241">
            <v>0</v>
          </cell>
          <cell r="X241">
            <v>0</v>
          </cell>
        </row>
        <row r="242">
          <cell r="T242">
            <v>0</v>
          </cell>
          <cell r="X242">
            <v>0</v>
          </cell>
        </row>
        <row r="243">
          <cell r="T243">
            <v>0</v>
          </cell>
          <cell r="X243">
            <v>0</v>
          </cell>
        </row>
        <row r="244">
          <cell r="T244">
            <v>0</v>
          </cell>
          <cell r="X244">
            <v>0</v>
          </cell>
        </row>
        <row r="245">
          <cell r="T245">
            <v>0</v>
          </cell>
          <cell r="X245">
            <v>0</v>
          </cell>
        </row>
        <row r="246">
          <cell r="T246">
            <v>0</v>
          </cell>
          <cell r="X246">
            <v>0</v>
          </cell>
        </row>
        <row r="247">
          <cell r="T247">
            <v>0</v>
          </cell>
          <cell r="X247">
            <v>0</v>
          </cell>
        </row>
        <row r="248">
          <cell r="T248">
            <v>0</v>
          </cell>
          <cell r="X248">
            <v>0</v>
          </cell>
        </row>
        <row r="249">
          <cell r="T249">
            <v>0</v>
          </cell>
          <cell r="X249">
            <v>0</v>
          </cell>
        </row>
        <row r="250">
          <cell r="T250">
            <v>0</v>
          </cell>
          <cell r="X250">
            <v>0</v>
          </cell>
        </row>
        <row r="251">
          <cell r="T251">
            <v>0</v>
          </cell>
          <cell r="X251">
            <v>0</v>
          </cell>
        </row>
        <row r="252">
          <cell r="T252">
            <v>0</v>
          </cell>
          <cell r="X252">
            <v>0</v>
          </cell>
        </row>
        <row r="253">
          <cell r="T253">
            <v>0</v>
          </cell>
          <cell r="X253">
            <v>0</v>
          </cell>
        </row>
        <row r="254">
          <cell r="T254">
            <v>0</v>
          </cell>
          <cell r="X254">
            <v>0</v>
          </cell>
        </row>
        <row r="255">
          <cell r="T255">
            <v>0</v>
          </cell>
          <cell r="X255">
            <v>0</v>
          </cell>
        </row>
        <row r="256">
          <cell r="T256">
            <v>0</v>
          </cell>
          <cell r="X256">
            <v>0</v>
          </cell>
        </row>
        <row r="257">
          <cell r="T257">
            <v>0</v>
          </cell>
          <cell r="X257">
            <v>0</v>
          </cell>
        </row>
        <row r="258">
          <cell r="T258">
            <v>0</v>
          </cell>
          <cell r="X258">
            <v>0</v>
          </cell>
        </row>
        <row r="259">
          <cell r="T259">
            <v>0</v>
          </cell>
          <cell r="X259">
            <v>0</v>
          </cell>
        </row>
        <row r="260">
          <cell r="T260">
            <v>0</v>
          </cell>
          <cell r="X260">
            <v>0</v>
          </cell>
        </row>
        <row r="261">
          <cell r="T261">
            <v>0</v>
          </cell>
          <cell r="X261">
            <v>0</v>
          </cell>
        </row>
        <row r="262">
          <cell r="T262">
            <v>0</v>
          </cell>
          <cell r="X262">
            <v>0</v>
          </cell>
        </row>
        <row r="263">
          <cell r="T263">
            <v>0</v>
          </cell>
          <cell r="X263">
            <v>0</v>
          </cell>
        </row>
        <row r="264">
          <cell r="T264">
            <v>0</v>
          </cell>
          <cell r="X264">
            <v>0</v>
          </cell>
        </row>
        <row r="265">
          <cell r="T265">
            <v>0</v>
          </cell>
          <cell r="X265">
            <v>0</v>
          </cell>
        </row>
        <row r="266">
          <cell r="T266">
            <v>0</v>
          </cell>
          <cell r="X266">
            <v>0</v>
          </cell>
        </row>
        <row r="267">
          <cell r="T267">
            <v>0</v>
          </cell>
          <cell r="X267">
            <v>0</v>
          </cell>
        </row>
        <row r="268">
          <cell r="T268">
            <v>0</v>
          </cell>
          <cell r="X268">
            <v>0</v>
          </cell>
        </row>
        <row r="269">
          <cell r="T269">
            <v>0</v>
          </cell>
          <cell r="X269">
            <v>0</v>
          </cell>
        </row>
        <row r="270">
          <cell r="T270">
            <v>0</v>
          </cell>
          <cell r="X270">
            <v>0</v>
          </cell>
        </row>
        <row r="271">
          <cell r="T271">
            <v>0</v>
          </cell>
          <cell r="X271">
            <v>0</v>
          </cell>
        </row>
        <row r="272">
          <cell r="T272">
            <v>0</v>
          </cell>
          <cell r="X272">
            <v>0</v>
          </cell>
        </row>
        <row r="273">
          <cell r="T273">
            <v>0</v>
          </cell>
          <cell r="X273">
            <v>0</v>
          </cell>
        </row>
        <row r="274">
          <cell r="T274">
            <v>0</v>
          </cell>
          <cell r="X274">
            <v>0</v>
          </cell>
        </row>
        <row r="275">
          <cell r="T275">
            <v>0</v>
          </cell>
          <cell r="X275">
            <v>0</v>
          </cell>
        </row>
        <row r="276">
          <cell r="T276">
            <v>0</v>
          </cell>
          <cell r="X276">
            <v>0</v>
          </cell>
        </row>
        <row r="277">
          <cell r="T277">
            <v>0</v>
          </cell>
          <cell r="X277">
            <v>0</v>
          </cell>
        </row>
        <row r="278">
          <cell r="T278">
            <v>0</v>
          </cell>
          <cell r="X278">
            <v>0</v>
          </cell>
        </row>
        <row r="279">
          <cell r="T279">
            <v>0</v>
          </cell>
          <cell r="X279">
            <v>0</v>
          </cell>
        </row>
        <row r="280">
          <cell r="T280">
            <v>0</v>
          </cell>
          <cell r="X280">
            <v>0</v>
          </cell>
        </row>
        <row r="281">
          <cell r="T281">
            <v>0</v>
          </cell>
          <cell r="X281">
            <v>0</v>
          </cell>
        </row>
        <row r="282">
          <cell r="T282">
            <v>0</v>
          </cell>
          <cell r="X282">
            <v>0</v>
          </cell>
        </row>
        <row r="283">
          <cell r="T283">
            <v>0</v>
          </cell>
          <cell r="X283">
            <v>0</v>
          </cell>
        </row>
        <row r="284">
          <cell r="T284">
            <v>0</v>
          </cell>
          <cell r="X284">
            <v>0</v>
          </cell>
        </row>
        <row r="285">
          <cell r="T285">
            <v>0</v>
          </cell>
          <cell r="X285">
            <v>0</v>
          </cell>
        </row>
        <row r="286">
          <cell r="T286">
            <v>0</v>
          </cell>
          <cell r="X286">
            <v>0</v>
          </cell>
        </row>
        <row r="287">
          <cell r="T287">
            <v>0</v>
          </cell>
          <cell r="X287">
            <v>0</v>
          </cell>
        </row>
        <row r="288">
          <cell r="T288">
            <v>0</v>
          </cell>
          <cell r="X288">
            <v>0</v>
          </cell>
        </row>
        <row r="289">
          <cell r="T289">
            <v>0</v>
          </cell>
          <cell r="X289">
            <v>0</v>
          </cell>
        </row>
        <row r="290">
          <cell r="T290">
            <v>0</v>
          </cell>
          <cell r="X290">
            <v>0</v>
          </cell>
        </row>
        <row r="291">
          <cell r="T291">
            <v>0</v>
          </cell>
          <cell r="X291">
            <v>0</v>
          </cell>
        </row>
        <row r="292">
          <cell r="T292">
            <v>0</v>
          </cell>
          <cell r="X292">
            <v>0</v>
          </cell>
        </row>
        <row r="293">
          <cell r="T293">
            <v>0</v>
          </cell>
          <cell r="X293">
            <v>0</v>
          </cell>
        </row>
        <row r="294">
          <cell r="T294">
            <v>0</v>
          </cell>
          <cell r="X294">
            <v>0</v>
          </cell>
        </row>
        <row r="295">
          <cell r="T295">
            <v>0</v>
          </cell>
          <cell r="X295">
            <v>0</v>
          </cell>
        </row>
        <row r="296">
          <cell r="T296">
            <v>0</v>
          </cell>
          <cell r="X296">
            <v>0</v>
          </cell>
        </row>
        <row r="297">
          <cell r="T297">
            <v>0</v>
          </cell>
          <cell r="X297">
            <v>0</v>
          </cell>
        </row>
        <row r="298">
          <cell r="T298">
            <v>0</v>
          </cell>
          <cell r="X298">
            <v>0</v>
          </cell>
        </row>
        <row r="299">
          <cell r="T299">
            <v>0</v>
          </cell>
          <cell r="X299">
            <v>0</v>
          </cell>
        </row>
        <row r="300">
          <cell r="T300">
            <v>0</v>
          </cell>
          <cell r="X300">
            <v>0</v>
          </cell>
        </row>
        <row r="301">
          <cell r="T301">
            <v>0</v>
          </cell>
          <cell r="X301">
            <v>0</v>
          </cell>
        </row>
        <row r="302">
          <cell r="T302">
            <v>0</v>
          </cell>
          <cell r="X302">
            <v>0</v>
          </cell>
        </row>
        <row r="303">
          <cell r="T303">
            <v>0</v>
          </cell>
          <cell r="X303">
            <v>0</v>
          </cell>
        </row>
        <row r="304">
          <cell r="T304">
            <v>0</v>
          </cell>
          <cell r="X304">
            <v>0</v>
          </cell>
        </row>
        <row r="305">
          <cell r="T305">
            <v>0</v>
          </cell>
          <cell r="X305">
            <v>0</v>
          </cell>
        </row>
        <row r="306">
          <cell r="T306">
            <v>0</v>
          </cell>
          <cell r="X306">
            <v>0</v>
          </cell>
        </row>
        <row r="307">
          <cell r="T307">
            <v>0</v>
          </cell>
          <cell r="X307">
            <v>0</v>
          </cell>
        </row>
        <row r="308">
          <cell r="T308">
            <v>0</v>
          </cell>
          <cell r="X308">
            <v>0</v>
          </cell>
        </row>
        <row r="309">
          <cell r="T309">
            <v>0</v>
          </cell>
          <cell r="X309">
            <v>0</v>
          </cell>
        </row>
        <row r="310">
          <cell r="T310">
            <v>0</v>
          </cell>
          <cell r="X310">
            <v>0</v>
          </cell>
        </row>
        <row r="311">
          <cell r="T311">
            <v>0</v>
          </cell>
          <cell r="X311">
            <v>0</v>
          </cell>
        </row>
        <row r="312">
          <cell r="T312">
            <v>0</v>
          </cell>
          <cell r="X312">
            <v>0</v>
          </cell>
        </row>
        <row r="313">
          <cell r="T313">
            <v>0</v>
          </cell>
          <cell r="X313">
            <v>0</v>
          </cell>
        </row>
        <row r="314">
          <cell r="T314">
            <v>0</v>
          </cell>
          <cell r="X314">
            <v>0</v>
          </cell>
        </row>
        <row r="315">
          <cell r="T315">
            <v>0</v>
          </cell>
          <cell r="X315">
            <v>0</v>
          </cell>
        </row>
        <row r="316">
          <cell r="T316">
            <v>0</v>
          </cell>
          <cell r="X316">
            <v>0</v>
          </cell>
        </row>
        <row r="317">
          <cell r="T317">
            <v>0</v>
          </cell>
          <cell r="X317">
            <v>0</v>
          </cell>
        </row>
        <row r="318">
          <cell r="T318">
            <v>0</v>
          </cell>
          <cell r="X318">
            <v>0</v>
          </cell>
        </row>
        <row r="319">
          <cell r="T319">
            <v>0</v>
          </cell>
          <cell r="X319">
            <v>0</v>
          </cell>
        </row>
        <row r="320">
          <cell r="T320">
            <v>0</v>
          </cell>
          <cell r="X320">
            <v>0</v>
          </cell>
        </row>
        <row r="321">
          <cell r="T321">
            <v>0</v>
          </cell>
          <cell r="X321">
            <v>0</v>
          </cell>
        </row>
        <row r="322">
          <cell r="T322">
            <v>0</v>
          </cell>
          <cell r="X322">
            <v>0</v>
          </cell>
        </row>
        <row r="323">
          <cell r="T323">
            <v>0</v>
          </cell>
          <cell r="X323">
            <v>0</v>
          </cell>
        </row>
        <row r="324">
          <cell r="T324">
            <v>0</v>
          </cell>
          <cell r="X324">
            <v>0</v>
          </cell>
        </row>
        <row r="325">
          <cell r="T325">
            <v>0</v>
          </cell>
          <cell r="X325">
            <v>0</v>
          </cell>
        </row>
        <row r="326">
          <cell r="T326">
            <v>0</v>
          </cell>
          <cell r="X326">
            <v>0</v>
          </cell>
        </row>
        <row r="327">
          <cell r="T327">
            <v>0</v>
          </cell>
          <cell r="X327">
            <v>0</v>
          </cell>
        </row>
        <row r="328">
          <cell r="T328">
            <v>0</v>
          </cell>
          <cell r="X328">
            <v>0</v>
          </cell>
        </row>
        <row r="329">
          <cell r="T329">
            <v>0</v>
          </cell>
          <cell r="X329">
            <v>0</v>
          </cell>
        </row>
        <row r="330">
          <cell r="T330">
            <v>0</v>
          </cell>
          <cell r="X330">
            <v>0</v>
          </cell>
        </row>
        <row r="331">
          <cell r="T331">
            <v>0</v>
          </cell>
          <cell r="X331">
            <v>0</v>
          </cell>
        </row>
        <row r="332">
          <cell r="T332">
            <v>0</v>
          </cell>
          <cell r="X332">
            <v>0</v>
          </cell>
        </row>
        <row r="333">
          <cell r="T333">
            <v>0</v>
          </cell>
          <cell r="X333">
            <v>0</v>
          </cell>
        </row>
        <row r="334">
          <cell r="T334">
            <v>0</v>
          </cell>
          <cell r="X334">
            <v>0</v>
          </cell>
        </row>
        <row r="335">
          <cell r="T335">
            <v>0</v>
          </cell>
          <cell r="X335">
            <v>0</v>
          </cell>
        </row>
        <row r="336">
          <cell r="T336">
            <v>0</v>
          </cell>
          <cell r="X336">
            <v>0</v>
          </cell>
        </row>
        <row r="337">
          <cell r="T337">
            <v>0</v>
          </cell>
          <cell r="X337">
            <v>0</v>
          </cell>
        </row>
        <row r="338">
          <cell r="T338">
            <v>0</v>
          </cell>
          <cell r="X338">
            <v>0</v>
          </cell>
        </row>
        <row r="339">
          <cell r="T339">
            <v>0</v>
          </cell>
          <cell r="X339">
            <v>0</v>
          </cell>
        </row>
        <row r="340">
          <cell r="T340">
            <v>0</v>
          </cell>
          <cell r="X340">
            <v>0</v>
          </cell>
        </row>
        <row r="341">
          <cell r="T341">
            <v>0</v>
          </cell>
          <cell r="X341">
            <v>0</v>
          </cell>
        </row>
        <row r="342">
          <cell r="T342">
            <v>0</v>
          </cell>
          <cell r="X342">
            <v>0</v>
          </cell>
        </row>
        <row r="343">
          <cell r="T343">
            <v>0</v>
          </cell>
          <cell r="X343">
            <v>0</v>
          </cell>
        </row>
        <row r="344">
          <cell r="T344">
            <v>0</v>
          </cell>
          <cell r="X344">
            <v>0</v>
          </cell>
        </row>
        <row r="345">
          <cell r="T345">
            <v>0</v>
          </cell>
          <cell r="X345">
            <v>0</v>
          </cell>
        </row>
        <row r="346">
          <cell r="T346">
            <v>0</v>
          </cell>
          <cell r="X346">
            <v>0</v>
          </cell>
        </row>
        <row r="347">
          <cell r="T347">
            <v>0</v>
          </cell>
          <cell r="X347">
            <v>0</v>
          </cell>
        </row>
        <row r="348">
          <cell r="T348">
            <v>0</v>
          </cell>
          <cell r="X348">
            <v>0</v>
          </cell>
        </row>
        <row r="349">
          <cell r="T349">
            <v>0</v>
          </cell>
          <cell r="X349">
            <v>0</v>
          </cell>
        </row>
        <row r="350">
          <cell r="T350">
            <v>0</v>
          </cell>
          <cell r="X350">
            <v>0</v>
          </cell>
        </row>
        <row r="351">
          <cell r="T351">
            <v>0</v>
          </cell>
          <cell r="X351">
            <v>0</v>
          </cell>
        </row>
        <row r="352">
          <cell r="T352">
            <v>0</v>
          </cell>
          <cell r="X352">
            <v>0</v>
          </cell>
        </row>
        <row r="353">
          <cell r="T353">
            <v>0</v>
          </cell>
          <cell r="X353">
            <v>0</v>
          </cell>
        </row>
        <row r="354">
          <cell r="T354">
            <v>0</v>
          </cell>
          <cell r="X354">
            <v>0</v>
          </cell>
        </row>
        <row r="355">
          <cell r="T355">
            <v>0</v>
          </cell>
          <cell r="X355">
            <v>0</v>
          </cell>
        </row>
        <row r="356">
          <cell r="T356">
            <v>0</v>
          </cell>
          <cell r="X356">
            <v>0</v>
          </cell>
        </row>
        <row r="357">
          <cell r="T357">
            <v>0</v>
          </cell>
          <cell r="X357">
            <v>0</v>
          </cell>
        </row>
        <row r="358">
          <cell r="T358">
            <v>0</v>
          </cell>
          <cell r="X358">
            <v>0</v>
          </cell>
        </row>
        <row r="359">
          <cell r="T359">
            <v>0</v>
          </cell>
          <cell r="X359">
            <v>0</v>
          </cell>
        </row>
        <row r="360">
          <cell r="T360">
            <v>0</v>
          </cell>
          <cell r="X360">
            <v>0</v>
          </cell>
        </row>
        <row r="361">
          <cell r="T361">
            <v>0</v>
          </cell>
          <cell r="X361">
            <v>0</v>
          </cell>
        </row>
        <row r="362">
          <cell r="T362">
            <v>0</v>
          </cell>
          <cell r="X362">
            <v>0</v>
          </cell>
        </row>
        <row r="363">
          <cell r="T363">
            <v>0</v>
          </cell>
          <cell r="X363">
            <v>0</v>
          </cell>
        </row>
        <row r="364">
          <cell r="T364">
            <v>0</v>
          </cell>
          <cell r="X364">
            <v>0</v>
          </cell>
        </row>
        <row r="365">
          <cell r="T365">
            <v>0</v>
          </cell>
          <cell r="X365">
            <v>0</v>
          </cell>
        </row>
        <row r="366">
          <cell r="T366">
            <v>0</v>
          </cell>
          <cell r="X366">
            <v>0</v>
          </cell>
        </row>
        <row r="367">
          <cell r="T367">
            <v>0</v>
          </cell>
          <cell r="X367">
            <v>0</v>
          </cell>
        </row>
        <row r="368">
          <cell r="T368">
            <v>0</v>
          </cell>
          <cell r="X368">
            <v>0</v>
          </cell>
        </row>
        <row r="369">
          <cell r="T369">
            <v>0</v>
          </cell>
          <cell r="X369">
            <v>0</v>
          </cell>
        </row>
        <row r="370">
          <cell r="T370">
            <v>0</v>
          </cell>
          <cell r="X370">
            <v>0</v>
          </cell>
        </row>
        <row r="371">
          <cell r="T371">
            <v>0</v>
          </cell>
          <cell r="X371">
            <v>0</v>
          </cell>
        </row>
        <row r="372">
          <cell r="T372">
            <v>0</v>
          </cell>
          <cell r="X372">
            <v>0</v>
          </cell>
        </row>
        <row r="373">
          <cell r="T373">
            <v>0</v>
          </cell>
          <cell r="X373">
            <v>0</v>
          </cell>
        </row>
        <row r="374">
          <cell r="T374">
            <v>0</v>
          </cell>
          <cell r="X374">
            <v>0</v>
          </cell>
        </row>
        <row r="375">
          <cell r="T375">
            <v>0</v>
          </cell>
          <cell r="X375">
            <v>0</v>
          </cell>
        </row>
        <row r="376">
          <cell r="T376">
            <v>0</v>
          </cell>
          <cell r="X376">
            <v>0</v>
          </cell>
        </row>
        <row r="377">
          <cell r="T377">
            <v>0</v>
          </cell>
          <cell r="X377">
            <v>0</v>
          </cell>
        </row>
        <row r="378">
          <cell r="T378">
            <v>0</v>
          </cell>
          <cell r="X378">
            <v>0</v>
          </cell>
        </row>
        <row r="379">
          <cell r="T379">
            <v>0</v>
          </cell>
          <cell r="X379">
            <v>0</v>
          </cell>
        </row>
        <row r="380">
          <cell r="T380">
            <v>0</v>
          </cell>
          <cell r="X380">
            <v>0</v>
          </cell>
        </row>
        <row r="381">
          <cell r="T381">
            <v>0</v>
          </cell>
          <cell r="X381">
            <v>0</v>
          </cell>
        </row>
        <row r="382">
          <cell r="T382">
            <v>0</v>
          </cell>
          <cell r="X382">
            <v>0</v>
          </cell>
        </row>
        <row r="383">
          <cell r="T383">
            <v>0</v>
          </cell>
          <cell r="X383">
            <v>0</v>
          </cell>
        </row>
        <row r="384">
          <cell r="T384">
            <v>0</v>
          </cell>
          <cell r="X384">
            <v>0</v>
          </cell>
        </row>
        <row r="385">
          <cell r="T385">
            <v>0</v>
          </cell>
          <cell r="X385">
            <v>0</v>
          </cell>
        </row>
        <row r="386">
          <cell r="T386">
            <v>0</v>
          </cell>
          <cell r="X386">
            <v>0</v>
          </cell>
        </row>
        <row r="387">
          <cell r="T387">
            <v>0</v>
          </cell>
          <cell r="X387">
            <v>0</v>
          </cell>
        </row>
        <row r="388">
          <cell r="T388">
            <v>0</v>
          </cell>
          <cell r="X388">
            <v>0</v>
          </cell>
        </row>
        <row r="389">
          <cell r="T389">
            <v>0</v>
          </cell>
          <cell r="X389">
            <v>0</v>
          </cell>
        </row>
        <row r="390">
          <cell r="T390">
            <v>0</v>
          </cell>
          <cell r="X390">
            <v>0</v>
          </cell>
        </row>
        <row r="391">
          <cell r="T391">
            <v>0</v>
          </cell>
          <cell r="X391">
            <v>0</v>
          </cell>
        </row>
        <row r="392">
          <cell r="T392">
            <v>0</v>
          </cell>
          <cell r="X392">
            <v>0</v>
          </cell>
        </row>
        <row r="393">
          <cell r="T393">
            <v>0</v>
          </cell>
          <cell r="X393">
            <v>0</v>
          </cell>
        </row>
        <row r="394">
          <cell r="T394">
            <v>0</v>
          </cell>
          <cell r="X394">
            <v>0</v>
          </cell>
        </row>
        <row r="395">
          <cell r="T395">
            <v>0</v>
          </cell>
          <cell r="X395">
            <v>0</v>
          </cell>
        </row>
        <row r="396">
          <cell r="T396">
            <v>0</v>
          </cell>
          <cell r="X396">
            <v>0</v>
          </cell>
        </row>
        <row r="397">
          <cell r="T397">
            <v>0</v>
          </cell>
          <cell r="X397">
            <v>0</v>
          </cell>
        </row>
        <row r="398">
          <cell r="T398">
            <v>0</v>
          </cell>
          <cell r="X398">
            <v>0</v>
          </cell>
        </row>
        <row r="399">
          <cell r="T399">
            <v>0</v>
          </cell>
          <cell r="X399">
            <v>0</v>
          </cell>
        </row>
        <row r="400">
          <cell r="T400">
            <v>0</v>
          </cell>
          <cell r="X400">
            <v>0</v>
          </cell>
        </row>
        <row r="401">
          <cell r="T401">
            <v>0</v>
          </cell>
          <cell r="X401">
            <v>0</v>
          </cell>
        </row>
        <row r="402">
          <cell r="T402">
            <v>0</v>
          </cell>
          <cell r="X402">
            <v>0</v>
          </cell>
        </row>
        <row r="403">
          <cell r="T403">
            <v>0</v>
          </cell>
          <cell r="X403">
            <v>0</v>
          </cell>
        </row>
        <row r="404">
          <cell r="T404">
            <v>0</v>
          </cell>
          <cell r="X404">
            <v>0</v>
          </cell>
        </row>
        <row r="405">
          <cell r="T405">
            <v>0</v>
          </cell>
          <cell r="X405">
            <v>0</v>
          </cell>
        </row>
        <row r="406">
          <cell r="T406">
            <v>0</v>
          </cell>
          <cell r="X406">
            <v>0</v>
          </cell>
        </row>
        <row r="407">
          <cell r="T407">
            <v>0</v>
          </cell>
          <cell r="X407">
            <v>0</v>
          </cell>
        </row>
        <row r="408">
          <cell r="T408">
            <v>0</v>
          </cell>
          <cell r="X408">
            <v>0</v>
          </cell>
        </row>
        <row r="409">
          <cell r="T409">
            <v>0</v>
          </cell>
          <cell r="X409">
            <v>0</v>
          </cell>
        </row>
        <row r="410">
          <cell r="T410">
            <v>0</v>
          </cell>
          <cell r="X410">
            <v>0</v>
          </cell>
        </row>
        <row r="411">
          <cell r="T411">
            <v>0</v>
          </cell>
          <cell r="X411">
            <v>0</v>
          </cell>
        </row>
        <row r="412">
          <cell r="T412">
            <v>0</v>
          </cell>
          <cell r="X412">
            <v>0</v>
          </cell>
        </row>
        <row r="413">
          <cell r="T413">
            <v>0</v>
          </cell>
          <cell r="X413">
            <v>0</v>
          </cell>
        </row>
        <row r="414">
          <cell r="T414">
            <v>0</v>
          </cell>
          <cell r="X414">
            <v>0</v>
          </cell>
        </row>
        <row r="415">
          <cell r="T415">
            <v>0</v>
          </cell>
          <cell r="X415">
            <v>0</v>
          </cell>
        </row>
        <row r="416">
          <cell r="T416">
            <v>0</v>
          </cell>
          <cell r="X416">
            <v>0</v>
          </cell>
        </row>
        <row r="417">
          <cell r="T417">
            <v>0</v>
          </cell>
          <cell r="X417">
            <v>0</v>
          </cell>
        </row>
        <row r="418">
          <cell r="T418">
            <v>0</v>
          </cell>
          <cell r="X418">
            <v>0</v>
          </cell>
        </row>
        <row r="419">
          <cell r="T419">
            <v>0</v>
          </cell>
          <cell r="X419">
            <v>0</v>
          </cell>
        </row>
        <row r="420">
          <cell r="T420">
            <v>0</v>
          </cell>
          <cell r="X420">
            <v>0</v>
          </cell>
        </row>
        <row r="421">
          <cell r="T421">
            <v>0</v>
          </cell>
          <cell r="X421">
            <v>0</v>
          </cell>
        </row>
        <row r="422">
          <cell r="T422">
            <v>0</v>
          </cell>
          <cell r="X422">
            <v>0</v>
          </cell>
        </row>
        <row r="423">
          <cell r="T423">
            <v>0</v>
          </cell>
          <cell r="X423">
            <v>0</v>
          </cell>
        </row>
        <row r="424">
          <cell r="T424">
            <v>0</v>
          </cell>
          <cell r="X424">
            <v>0</v>
          </cell>
        </row>
        <row r="425">
          <cell r="T425">
            <v>0</v>
          </cell>
          <cell r="X425">
            <v>0</v>
          </cell>
        </row>
        <row r="426">
          <cell r="T426">
            <v>0</v>
          </cell>
          <cell r="X426">
            <v>0</v>
          </cell>
        </row>
        <row r="427">
          <cell r="T427">
            <v>0</v>
          </cell>
          <cell r="X427">
            <v>0</v>
          </cell>
        </row>
        <row r="428">
          <cell r="T428">
            <v>0</v>
          </cell>
          <cell r="X428">
            <v>0</v>
          </cell>
        </row>
        <row r="429">
          <cell r="T429">
            <v>0</v>
          </cell>
          <cell r="X429">
            <v>0</v>
          </cell>
        </row>
        <row r="430">
          <cell r="T430">
            <v>0</v>
          </cell>
          <cell r="X430">
            <v>0</v>
          </cell>
        </row>
        <row r="431">
          <cell r="T431">
            <v>0</v>
          </cell>
          <cell r="X431">
            <v>0</v>
          </cell>
        </row>
        <row r="432">
          <cell r="T432">
            <v>0</v>
          </cell>
          <cell r="X432">
            <v>0</v>
          </cell>
        </row>
        <row r="433">
          <cell r="T433">
            <v>0</v>
          </cell>
          <cell r="X433">
            <v>0</v>
          </cell>
        </row>
        <row r="434">
          <cell r="T434">
            <v>0</v>
          </cell>
          <cell r="X434">
            <v>0</v>
          </cell>
        </row>
        <row r="435">
          <cell r="T435">
            <v>0</v>
          </cell>
          <cell r="X435">
            <v>0</v>
          </cell>
        </row>
        <row r="436">
          <cell r="T436">
            <v>0</v>
          </cell>
          <cell r="X436">
            <v>0</v>
          </cell>
        </row>
        <row r="437">
          <cell r="T437">
            <v>0</v>
          </cell>
          <cell r="X437">
            <v>0</v>
          </cell>
        </row>
        <row r="438">
          <cell r="T438">
            <v>0</v>
          </cell>
          <cell r="X438">
            <v>0</v>
          </cell>
        </row>
        <row r="439">
          <cell r="T439">
            <v>0</v>
          </cell>
          <cell r="X439">
            <v>0</v>
          </cell>
        </row>
        <row r="440">
          <cell r="T440">
            <v>0</v>
          </cell>
          <cell r="X440">
            <v>0</v>
          </cell>
        </row>
        <row r="441">
          <cell r="T441">
            <v>0</v>
          </cell>
          <cell r="X441">
            <v>0</v>
          </cell>
        </row>
        <row r="442">
          <cell r="T442">
            <v>0</v>
          </cell>
          <cell r="X442">
            <v>0</v>
          </cell>
        </row>
        <row r="443">
          <cell r="T443">
            <v>0</v>
          </cell>
          <cell r="X443">
            <v>0</v>
          </cell>
        </row>
        <row r="444">
          <cell r="T444">
            <v>0</v>
          </cell>
          <cell r="X444">
            <v>0</v>
          </cell>
        </row>
        <row r="445">
          <cell r="T445">
            <v>0</v>
          </cell>
          <cell r="X445">
            <v>0</v>
          </cell>
        </row>
        <row r="446">
          <cell r="T446">
            <v>0</v>
          </cell>
          <cell r="X446">
            <v>0</v>
          </cell>
        </row>
        <row r="447">
          <cell r="T447">
            <v>0</v>
          </cell>
          <cell r="X447">
            <v>0</v>
          </cell>
        </row>
        <row r="448">
          <cell r="T448">
            <v>0</v>
          </cell>
          <cell r="X448">
            <v>0</v>
          </cell>
        </row>
        <row r="449">
          <cell r="T449">
            <v>0</v>
          </cell>
          <cell r="X449">
            <v>0</v>
          </cell>
        </row>
        <row r="450">
          <cell r="T450">
            <v>0</v>
          </cell>
          <cell r="X450">
            <v>0</v>
          </cell>
        </row>
        <row r="451">
          <cell r="T451">
            <v>0</v>
          </cell>
          <cell r="X451">
            <v>0</v>
          </cell>
        </row>
        <row r="452">
          <cell r="T452">
            <v>0</v>
          </cell>
          <cell r="X452">
            <v>0</v>
          </cell>
        </row>
        <row r="453">
          <cell r="T453">
            <v>0</v>
          </cell>
          <cell r="X453">
            <v>0</v>
          </cell>
        </row>
        <row r="454">
          <cell r="T454">
            <v>0</v>
          </cell>
          <cell r="X454">
            <v>0</v>
          </cell>
        </row>
        <row r="455">
          <cell r="T455">
            <v>0</v>
          </cell>
          <cell r="X455">
            <v>0</v>
          </cell>
        </row>
        <row r="456">
          <cell r="T456">
            <v>0</v>
          </cell>
          <cell r="X456">
            <v>0</v>
          </cell>
        </row>
        <row r="457">
          <cell r="T457">
            <v>0</v>
          </cell>
          <cell r="X457">
            <v>0</v>
          </cell>
        </row>
        <row r="458">
          <cell r="T458">
            <v>0</v>
          </cell>
          <cell r="X458">
            <v>0</v>
          </cell>
        </row>
        <row r="459">
          <cell r="T459">
            <v>0</v>
          </cell>
          <cell r="X459">
            <v>0</v>
          </cell>
        </row>
        <row r="460">
          <cell r="T460">
            <v>0</v>
          </cell>
          <cell r="X460">
            <v>0</v>
          </cell>
        </row>
        <row r="461">
          <cell r="T461">
            <v>0</v>
          </cell>
          <cell r="X461">
            <v>0</v>
          </cell>
        </row>
        <row r="462">
          <cell r="T462">
            <v>0</v>
          </cell>
          <cell r="X462">
            <v>0</v>
          </cell>
        </row>
        <row r="463">
          <cell r="T463">
            <v>0</v>
          </cell>
          <cell r="X463">
            <v>0</v>
          </cell>
        </row>
        <row r="464">
          <cell r="T464">
            <v>0</v>
          </cell>
          <cell r="X464">
            <v>0</v>
          </cell>
        </row>
        <row r="465">
          <cell r="T465">
            <v>0</v>
          </cell>
          <cell r="X465">
            <v>0</v>
          </cell>
        </row>
        <row r="466">
          <cell r="T466">
            <v>0</v>
          </cell>
          <cell r="X466">
            <v>0</v>
          </cell>
        </row>
        <row r="467">
          <cell r="T467">
            <v>0</v>
          </cell>
          <cell r="X467">
            <v>0</v>
          </cell>
        </row>
        <row r="468">
          <cell r="T468">
            <v>0</v>
          </cell>
          <cell r="X468">
            <v>0</v>
          </cell>
        </row>
        <row r="469">
          <cell r="T469">
            <v>0</v>
          </cell>
          <cell r="X469">
            <v>0</v>
          </cell>
        </row>
        <row r="470">
          <cell r="T470">
            <v>0</v>
          </cell>
          <cell r="X470">
            <v>0</v>
          </cell>
        </row>
        <row r="471">
          <cell r="T471">
            <v>0</v>
          </cell>
          <cell r="X471">
            <v>0</v>
          </cell>
        </row>
        <row r="472">
          <cell r="T472">
            <v>0</v>
          </cell>
          <cell r="X472">
            <v>0</v>
          </cell>
        </row>
        <row r="473">
          <cell r="T473">
            <v>0</v>
          </cell>
          <cell r="X473">
            <v>0</v>
          </cell>
        </row>
        <row r="474">
          <cell r="T474">
            <v>0</v>
          </cell>
          <cell r="X474">
            <v>0</v>
          </cell>
        </row>
        <row r="475">
          <cell r="T475">
            <v>0</v>
          </cell>
          <cell r="X475">
            <v>0</v>
          </cell>
        </row>
        <row r="476">
          <cell r="T476">
            <v>0</v>
          </cell>
          <cell r="X476">
            <v>0</v>
          </cell>
        </row>
        <row r="477">
          <cell r="T477">
            <v>0</v>
          </cell>
          <cell r="X477">
            <v>0</v>
          </cell>
        </row>
        <row r="478">
          <cell r="T478">
            <v>0</v>
          </cell>
          <cell r="X478">
            <v>0</v>
          </cell>
        </row>
        <row r="479">
          <cell r="T479">
            <v>0</v>
          </cell>
          <cell r="X479">
            <v>0</v>
          </cell>
        </row>
        <row r="480">
          <cell r="T480">
            <v>0</v>
          </cell>
          <cell r="X480">
            <v>0</v>
          </cell>
        </row>
        <row r="481">
          <cell r="T481">
            <v>0</v>
          </cell>
          <cell r="X481">
            <v>0</v>
          </cell>
        </row>
        <row r="482">
          <cell r="T482">
            <v>0</v>
          </cell>
          <cell r="X482">
            <v>0</v>
          </cell>
        </row>
        <row r="483">
          <cell r="T483">
            <v>0</v>
          </cell>
          <cell r="X483">
            <v>0</v>
          </cell>
        </row>
        <row r="484">
          <cell r="T484">
            <v>0</v>
          </cell>
          <cell r="X484">
            <v>0</v>
          </cell>
        </row>
        <row r="485">
          <cell r="T485">
            <v>0</v>
          </cell>
          <cell r="X485">
            <v>0</v>
          </cell>
        </row>
        <row r="486">
          <cell r="T486">
            <v>0</v>
          </cell>
          <cell r="X486">
            <v>0</v>
          </cell>
        </row>
        <row r="487">
          <cell r="T487">
            <v>0</v>
          </cell>
          <cell r="X487">
            <v>0</v>
          </cell>
        </row>
        <row r="488">
          <cell r="T488">
            <v>0</v>
          </cell>
          <cell r="X488">
            <v>0</v>
          </cell>
        </row>
        <row r="489">
          <cell r="T489">
            <v>0</v>
          </cell>
          <cell r="X489">
            <v>0</v>
          </cell>
        </row>
        <row r="490">
          <cell r="T490">
            <v>0</v>
          </cell>
          <cell r="X490">
            <v>0</v>
          </cell>
        </row>
        <row r="491">
          <cell r="T491">
            <v>0</v>
          </cell>
          <cell r="X491">
            <v>0</v>
          </cell>
        </row>
        <row r="492">
          <cell r="T492">
            <v>0</v>
          </cell>
          <cell r="X492">
            <v>0</v>
          </cell>
        </row>
        <row r="493">
          <cell r="T493">
            <v>0</v>
          </cell>
          <cell r="X493">
            <v>0</v>
          </cell>
        </row>
        <row r="494">
          <cell r="T494">
            <v>0</v>
          </cell>
          <cell r="X494">
            <v>0</v>
          </cell>
        </row>
        <row r="495">
          <cell r="T495">
            <v>0</v>
          </cell>
          <cell r="X495">
            <v>0</v>
          </cell>
        </row>
        <row r="496">
          <cell r="T496">
            <v>0</v>
          </cell>
          <cell r="X496">
            <v>0</v>
          </cell>
        </row>
        <row r="497">
          <cell r="T497">
            <v>0</v>
          </cell>
          <cell r="X497">
            <v>0</v>
          </cell>
        </row>
        <row r="498">
          <cell r="T498">
            <v>0</v>
          </cell>
          <cell r="X498">
            <v>0</v>
          </cell>
        </row>
        <row r="499">
          <cell r="T499">
            <v>0</v>
          </cell>
          <cell r="X499">
            <v>0</v>
          </cell>
        </row>
        <row r="500">
          <cell r="T500">
            <v>0</v>
          </cell>
          <cell r="X500">
            <v>0</v>
          </cell>
        </row>
        <row r="501">
          <cell r="T501">
            <v>0</v>
          </cell>
          <cell r="X501">
            <v>0</v>
          </cell>
        </row>
        <row r="502">
          <cell r="T502">
            <v>0</v>
          </cell>
          <cell r="X502">
            <v>0</v>
          </cell>
        </row>
        <row r="503">
          <cell r="T503">
            <v>0</v>
          </cell>
          <cell r="X503">
            <v>0</v>
          </cell>
        </row>
        <row r="504">
          <cell r="T504">
            <v>0</v>
          </cell>
          <cell r="X504">
            <v>0</v>
          </cell>
        </row>
        <row r="505">
          <cell r="T505">
            <v>0</v>
          </cell>
          <cell r="X505">
            <v>0</v>
          </cell>
        </row>
        <row r="506">
          <cell r="T506">
            <v>0</v>
          </cell>
          <cell r="X506">
            <v>0</v>
          </cell>
        </row>
        <row r="507">
          <cell r="T507">
            <v>0</v>
          </cell>
          <cell r="X507">
            <v>0</v>
          </cell>
        </row>
        <row r="508">
          <cell r="T508">
            <v>0</v>
          </cell>
          <cell r="X508">
            <v>0</v>
          </cell>
        </row>
        <row r="509">
          <cell r="T509">
            <v>0</v>
          </cell>
          <cell r="X509">
            <v>0</v>
          </cell>
        </row>
        <row r="510">
          <cell r="T510">
            <v>0</v>
          </cell>
          <cell r="X510">
            <v>0</v>
          </cell>
        </row>
        <row r="511">
          <cell r="T511">
            <v>0</v>
          </cell>
          <cell r="X511">
            <v>0</v>
          </cell>
        </row>
        <row r="512">
          <cell r="T512">
            <v>0</v>
          </cell>
          <cell r="X512">
            <v>0</v>
          </cell>
        </row>
        <row r="513">
          <cell r="T513">
            <v>0</v>
          </cell>
          <cell r="X513">
            <v>0</v>
          </cell>
        </row>
        <row r="514">
          <cell r="T514">
            <v>0</v>
          </cell>
          <cell r="X514">
            <v>0</v>
          </cell>
        </row>
        <row r="515">
          <cell r="T515">
            <v>0</v>
          </cell>
          <cell r="X515">
            <v>0</v>
          </cell>
        </row>
      </sheetData>
      <sheetData sheetId="3"/>
      <sheetData sheetId="4">
        <row r="404">
          <cell r="B404">
            <v>0</v>
          </cell>
        </row>
        <row r="405">
          <cell r="B405">
            <v>1</v>
          </cell>
          <cell r="C405" t="str">
            <v>UN</v>
          </cell>
        </row>
        <row r="406">
          <cell r="B406">
            <v>2</v>
          </cell>
          <cell r="C406" t="str">
            <v>DOS</v>
          </cell>
        </row>
        <row r="407">
          <cell r="B407">
            <v>3</v>
          </cell>
          <cell r="C407" t="str">
            <v>TRES</v>
          </cell>
        </row>
        <row r="408">
          <cell r="B408">
            <v>4</v>
          </cell>
          <cell r="C408" t="str">
            <v>CUATRO</v>
          </cell>
        </row>
        <row r="409">
          <cell r="B409">
            <v>5</v>
          </cell>
          <cell r="C409" t="str">
            <v>CINCO</v>
          </cell>
        </row>
        <row r="410">
          <cell r="B410">
            <v>6</v>
          </cell>
          <cell r="C410" t="str">
            <v>SEIS</v>
          </cell>
        </row>
        <row r="411">
          <cell r="B411">
            <v>7</v>
          </cell>
          <cell r="C411" t="str">
            <v>SIETE</v>
          </cell>
        </row>
        <row r="412">
          <cell r="B412">
            <v>8</v>
          </cell>
          <cell r="C412" t="str">
            <v>OCHO</v>
          </cell>
        </row>
        <row r="413">
          <cell r="B413">
            <v>9</v>
          </cell>
          <cell r="C413" t="str">
            <v>NUEVE</v>
          </cell>
        </row>
        <row r="414">
          <cell r="B414">
            <v>10</v>
          </cell>
          <cell r="C414" t="str">
            <v>DIEZ</v>
          </cell>
        </row>
        <row r="415">
          <cell r="B415">
            <v>11</v>
          </cell>
          <cell r="C415" t="str">
            <v>ONCE</v>
          </cell>
        </row>
        <row r="416">
          <cell r="B416">
            <v>12</v>
          </cell>
          <cell r="C416" t="str">
            <v>DOCE</v>
          </cell>
        </row>
        <row r="417">
          <cell r="B417">
            <v>13</v>
          </cell>
          <cell r="C417" t="str">
            <v>TRECE</v>
          </cell>
        </row>
        <row r="418">
          <cell r="B418">
            <v>14</v>
          </cell>
          <cell r="C418" t="str">
            <v>CATORCE</v>
          </cell>
        </row>
        <row r="419">
          <cell r="B419">
            <v>15</v>
          </cell>
          <cell r="C419" t="str">
            <v>QUINCE</v>
          </cell>
        </row>
        <row r="420">
          <cell r="B420">
            <v>16</v>
          </cell>
          <cell r="C420" t="str">
            <v>DIEZ Y SEIS</v>
          </cell>
        </row>
        <row r="421">
          <cell r="B421">
            <v>17</v>
          </cell>
          <cell r="C421" t="str">
            <v>DIEZ Y SIETE</v>
          </cell>
        </row>
        <row r="422">
          <cell r="B422">
            <v>18</v>
          </cell>
          <cell r="C422" t="str">
            <v>DIEZ Y OCHO</v>
          </cell>
        </row>
        <row r="423">
          <cell r="B423">
            <v>19</v>
          </cell>
          <cell r="C423" t="str">
            <v>DIEZ Y NUEVE</v>
          </cell>
        </row>
        <row r="424">
          <cell r="B424">
            <v>20</v>
          </cell>
          <cell r="C424" t="str">
            <v>VEINTE</v>
          </cell>
        </row>
        <row r="425">
          <cell r="B425">
            <v>21</v>
          </cell>
          <cell r="C425" t="str">
            <v>VEINTIUNO</v>
          </cell>
        </row>
        <row r="426">
          <cell r="B426">
            <v>22</v>
          </cell>
          <cell r="C426" t="str">
            <v>VEINTIDOS</v>
          </cell>
        </row>
        <row r="427">
          <cell r="B427">
            <v>23</v>
          </cell>
          <cell r="C427" t="str">
            <v>VEINTITRES</v>
          </cell>
        </row>
        <row r="428">
          <cell r="B428">
            <v>24</v>
          </cell>
          <cell r="C428" t="str">
            <v>VEINTICUATRO</v>
          </cell>
        </row>
        <row r="429">
          <cell r="B429">
            <v>25</v>
          </cell>
          <cell r="C429" t="str">
            <v>VEINTICINCO</v>
          </cell>
        </row>
        <row r="430">
          <cell r="B430">
            <v>26</v>
          </cell>
          <cell r="C430" t="str">
            <v>VEINTISEIS</v>
          </cell>
        </row>
        <row r="431">
          <cell r="B431">
            <v>27</v>
          </cell>
          <cell r="C431" t="str">
            <v>VEITISIETE</v>
          </cell>
        </row>
        <row r="432">
          <cell r="B432">
            <v>28</v>
          </cell>
          <cell r="C432" t="str">
            <v>VEINTIOCHO</v>
          </cell>
        </row>
        <row r="433">
          <cell r="B433">
            <v>29</v>
          </cell>
          <cell r="C433" t="str">
            <v>VEINTINUEVE</v>
          </cell>
        </row>
        <row r="434">
          <cell r="B434">
            <v>30</v>
          </cell>
          <cell r="C434" t="str">
            <v>TREINTA</v>
          </cell>
        </row>
        <row r="435">
          <cell r="B435">
            <v>31</v>
          </cell>
          <cell r="C435" t="str">
            <v>TREINTA Y UNO</v>
          </cell>
        </row>
        <row r="436">
          <cell r="B436">
            <v>32</v>
          </cell>
          <cell r="C436" t="str">
            <v>TREINTA Y DOS</v>
          </cell>
        </row>
        <row r="437">
          <cell r="B437">
            <v>33</v>
          </cell>
          <cell r="C437" t="str">
            <v>TREINTA Y TRES</v>
          </cell>
        </row>
        <row r="438">
          <cell r="B438">
            <v>34</v>
          </cell>
          <cell r="C438" t="str">
            <v>TREINTA Y CUATRO</v>
          </cell>
        </row>
        <row r="439">
          <cell r="B439">
            <v>35</v>
          </cell>
          <cell r="C439" t="str">
            <v>TREINTA Y CINCO</v>
          </cell>
        </row>
        <row r="440">
          <cell r="B440">
            <v>36</v>
          </cell>
          <cell r="C440" t="str">
            <v>TREINTA Y SEIS</v>
          </cell>
        </row>
        <row r="441">
          <cell r="B441">
            <v>37</v>
          </cell>
          <cell r="C441" t="str">
            <v>TREINTA Y SIETE</v>
          </cell>
        </row>
        <row r="442">
          <cell r="B442">
            <v>38</v>
          </cell>
          <cell r="C442" t="str">
            <v>TREINTA Y OCHO</v>
          </cell>
        </row>
        <row r="443">
          <cell r="B443">
            <v>39</v>
          </cell>
          <cell r="C443" t="str">
            <v>TREINTA Y NUEVE</v>
          </cell>
        </row>
        <row r="444">
          <cell r="B444">
            <v>40</v>
          </cell>
          <cell r="C444" t="str">
            <v>CUARENTA</v>
          </cell>
        </row>
        <row r="445">
          <cell r="B445">
            <v>41</v>
          </cell>
          <cell r="C445" t="str">
            <v>CUARENTA Y UNO</v>
          </cell>
        </row>
        <row r="446">
          <cell r="B446">
            <v>42</v>
          </cell>
          <cell r="C446" t="str">
            <v>CUARENTA Y DOS</v>
          </cell>
        </row>
        <row r="447">
          <cell r="B447">
            <v>43</v>
          </cell>
          <cell r="C447" t="str">
            <v>CUARENTA Y TRES</v>
          </cell>
        </row>
        <row r="448">
          <cell r="B448">
            <v>44</v>
          </cell>
          <cell r="C448" t="str">
            <v>CUARENTA Y CUATRO</v>
          </cell>
        </row>
        <row r="449">
          <cell r="B449">
            <v>45</v>
          </cell>
          <cell r="C449" t="str">
            <v>CUARENTA Y CINCO</v>
          </cell>
        </row>
        <row r="450">
          <cell r="B450">
            <v>46</v>
          </cell>
          <cell r="C450" t="str">
            <v>CUARENTA Y SEIS</v>
          </cell>
        </row>
        <row r="451">
          <cell r="B451">
            <v>47</v>
          </cell>
          <cell r="C451" t="str">
            <v>CUARENTA Y SIETE</v>
          </cell>
        </row>
        <row r="452">
          <cell r="B452">
            <v>48</v>
          </cell>
          <cell r="C452" t="str">
            <v>CUARENTA Y OCHO</v>
          </cell>
        </row>
        <row r="453">
          <cell r="B453">
            <v>49</v>
          </cell>
          <cell r="C453" t="str">
            <v>CUARENTA Y NUEVE</v>
          </cell>
        </row>
        <row r="454">
          <cell r="B454">
            <v>50</v>
          </cell>
          <cell r="C454" t="str">
            <v>CINCUENTA</v>
          </cell>
        </row>
        <row r="455">
          <cell r="B455">
            <v>51</v>
          </cell>
          <cell r="C455" t="str">
            <v>CINCUENTA Y UNO</v>
          </cell>
        </row>
        <row r="456">
          <cell r="B456">
            <v>52</v>
          </cell>
          <cell r="C456" t="str">
            <v>CINCUENTA Y DOS</v>
          </cell>
        </row>
        <row r="457">
          <cell r="B457">
            <v>53</v>
          </cell>
          <cell r="C457" t="str">
            <v>CINCUENTA Y TRES</v>
          </cell>
        </row>
        <row r="458">
          <cell r="B458">
            <v>54</v>
          </cell>
          <cell r="C458" t="str">
            <v>CINCUENTA Y CUATRO</v>
          </cell>
        </row>
        <row r="459">
          <cell r="B459">
            <v>55</v>
          </cell>
          <cell r="C459" t="str">
            <v>CINCUENTA Y CINCO</v>
          </cell>
        </row>
        <row r="460">
          <cell r="B460">
            <v>56</v>
          </cell>
          <cell r="C460" t="str">
            <v>CINCUENTA Y SEIS</v>
          </cell>
        </row>
        <row r="461">
          <cell r="B461">
            <v>57</v>
          </cell>
          <cell r="C461" t="str">
            <v>CINCUENTA Y SIETE</v>
          </cell>
        </row>
        <row r="462">
          <cell r="B462">
            <v>58</v>
          </cell>
          <cell r="C462" t="str">
            <v>CINCUENTA Y OCHO</v>
          </cell>
        </row>
        <row r="463">
          <cell r="B463">
            <v>59</v>
          </cell>
          <cell r="C463" t="str">
            <v>CINCUENTA Y NUEVE</v>
          </cell>
        </row>
        <row r="464">
          <cell r="B464">
            <v>60</v>
          </cell>
          <cell r="C464" t="str">
            <v>SESENTA</v>
          </cell>
        </row>
        <row r="465">
          <cell r="B465">
            <v>61</v>
          </cell>
          <cell r="C465" t="str">
            <v>SESENTA Y UNO</v>
          </cell>
        </row>
        <row r="466">
          <cell r="B466">
            <v>62</v>
          </cell>
          <cell r="C466" t="str">
            <v>SESENTA Y DOS</v>
          </cell>
        </row>
        <row r="467">
          <cell r="B467">
            <v>63</v>
          </cell>
          <cell r="C467" t="str">
            <v>SESENTA Y TRES</v>
          </cell>
        </row>
        <row r="468">
          <cell r="B468">
            <v>64</v>
          </cell>
          <cell r="C468" t="str">
            <v>SESENTA Y CUATRO</v>
          </cell>
        </row>
        <row r="469">
          <cell r="B469">
            <v>65</v>
          </cell>
          <cell r="C469" t="str">
            <v>SESENTA Y CINCO</v>
          </cell>
        </row>
        <row r="470">
          <cell r="B470">
            <v>66</v>
          </cell>
          <cell r="C470" t="str">
            <v>SESENTA Y SEIS</v>
          </cell>
        </row>
        <row r="471">
          <cell r="B471">
            <v>67</v>
          </cell>
          <cell r="C471" t="str">
            <v>SESENTA Y SIETE</v>
          </cell>
        </row>
        <row r="472">
          <cell r="B472">
            <v>68</v>
          </cell>
          <cell r="C472" t="str">
            <v>SESENTA Y OCHO</v>
          </cell>
        </row>
        <row r="473">
          <cell r="B473">
            <v>69</v>
          </cell>
          <cell r="C473" t="str">
            <v>SESENTA Y NUEVE</v>
          </cell>
        </row>
        <row r="474">
          <cell r="B474">
            <v>70</v>
          </cell>
          <cell r="C474" t="str">
            <v>SETENTA</v>
          </cell>
        </row>
        <row r="475">
          <cell r="B475">
            <v>71</v>
          </cell>
          <cell r="C475" t="str">
            <v>SETENTA Y UNO</v>
          </cell>
        </row>
        <row r="476">
          <cell r="B476">
            <v>72</v>
          </cell>
          <cell r="C476" t="str">
            <v>SETENTA Y DOS</v>
          </cell>
        </row>
        <row r="477">
          <cell r="B477">
            <v>73</v>
          </cell>
          <cell r="C477" t="str">
            <v>SETENTA Y TRES</v>
          </cell>
        </row>
        <row r="478">
          <cell r="B478">
            <v>74</v>
          </cell>
          <cell r="C478" t="str">
            <v>SETENTA Y CUATRO</v>
          </cell>
        </row>
        <row r="479">
          <cell r="B479">
            <v>75</v>
          </cell>
          <cell r="C479" t="str">
            <v>SETENTA Y CINCO</v>
          </cell>
        </row>
        <row r="480">
          <cell r="B480">
            <v>76</v>
          </cell>
          <cell r="C480" t="str">
            <v>SETENTA Y SEIS</v>
          </cell>
        </row>
        <row r="481">
          <cell r="B481">
            <v>77</v>
          </cell>
          <cell r="C481" t="str">
            <v>SETENTA Y SIETE</v>
          </cell>
        </row>
        <row r="482">
          <cell r="B482">
            <v>78</v>
          </cell>
          <cell r="C482" t="str">
            <v>SETENTA Y OCHO</v>
          </cell>
        </row>
        <row r="483">
          <cell r="B483">
            <v>79</v>
          </cell>
          <cell r="C483" t="str">
            <v>SETENTA Y NUEVE</v>
          </cell>
        </row>
        <row r="484">
          <cell r="B484">
            <v>80</v>
          </cell>
          <cell r="C484" t="str">
            <v>OCHENTA</v>
          </cell>
        </row>
        <row r="485">
          <cell r="B485">
            <v>81</v>
          </cell>
          <cell r="C485" t="str">
            <v>OCHENTA Y UNO</v>
          </cell>
        </row>
        <row r="486">
          <cell r="B486">
            <v>82</v>
          </cell>
          <cell r="C486" t="str">
            <v>OCHENTA Y DOS</v>
          </cell>
        </row>
        <row r="487">
          <cell r="B487">
            <v>83</v>
          </cell>
          <cell r="C487" t="str">
            <v>OCHENTA Y TRES</v>
          </cell>
        </row>
        <row r="488">
          <cell r="B488">
            <v>84</v>
          </cell>
          <cell r="C488" t="str">
            <v>OCHENTA Y CUATRO</v>
          </cell>
        </row>
        <row r="489">
          <cell r="B489">
            <v>85</v>
          </cell>
          <cell r="C489" t="str">
            <v>OCHENTA Y CINCO</v>
          </cell>
        </row>
        <row r="490">
          <cell r="B490">
            <v>86</v>
          </cell>
          <cell r="C490" t="str">
            <v>OCHENTA Y SEIS</v>
          </cell>
        </row>
        <row r="491">
          <cell r="B491">
            <v>87</v>
          </cell>
          <cell r="C491" t="str">
            <v>OCHENTA Y SIETE</v>
          </cell>
        </row>
        <row r="492">
          <cell r="B492">
            <v>88</v>
          </cell>
          <cell r="C492" t="str">
            <v>OCHENTA Y OCHO</v>
          </cell>
        </row>
        <row r="493">
          <cell r="B493">
            <v>89</v>
          </cell>
          <cell r="C493" t="str">
            <v>OCHENTA Y NUEVE</v>
          </cell>
        </row>
        <row r="494">
          <cell r="B494">
            <v>90</v>
          </cell>
          <cell r="C494" t="str">
            <v>NOVENTA</v>
          </cell>
        </row>
        <row r="495">
          <cell r="B495">
            <v>91</v>
          </cell>
          <cell r="C495" t="str">
            <v>NOVENTA Y UNO</v>
          </cell>
        </row>
        <row r="496">
          <cell r="B496">
            <v>92</v>
          </cell>
          <cell r="C496" t="str">
            <v>NOVENTA Y DOS</v>
          </cell>
        </row>
        <row r="497">
          <cell r="B497">
            <v>93</v>
          </cell>
          <cell r="C497" t="str">
            <v>NOVENTA Y TRES</v>
          </cell>
        </row>
        <row r="498">
          <cell r="B498">
            <v>94</v>
          </cell>
          <cell r="C498" t="str">
            <v>NOVENTA Y CUATRO</v>
          </cell>
        </row>
        <row r="499">
          <cell r="B499">
            <v>95</v>
          </cell>
          <cell r="C499" t="str">
            <v>NOVENTA Y CINCO</v>
          </cell>
        </row>
        <row r="500">
          <cell r="B500">
            <v>96</v>
          </cell>
          <cell r="C500" t="str">
            <v>NOVENTA Y SEIS</v>
          </cell>
        </row>
        <row r="501">
          <cell r="B501">
            <v>97</v>
          </cell>
          <cell r="C501" t="str">
            <v>NOVENTA Y SIETE</v>
          </cell>
        </row>
        <row r="502">
          <cell r="B502">
            <v>98</v>
          </cell>
          <cell r="C502" t="str">
            <v>NOVENTA Y OCHO</v>
          </cell>
        </row>
        <row r="503">
          <cell r="B503">
            <v>99</v>
          </cell>
          <cell r="C503" t="str">
            <v>NOVENTA Y NUEVE</v>
          </cell>
        </row>
        <row r="504">
          <cell r="B504">
            <v>100</v>
          </cell>
          <cell r="C504" t="str">
            <v>CIENTO</v>
          </cell>
        </row>
        <row r="505">
          <cell r="B505">
            <v>200</v>
          </cell>
          <cell r="C505" t="str">
            <v>DOCIENTOS</v>
          </cell>
        </row>
        <row r="506">
          <cell r="B506">
            <v>300</v>
          </cell>
          <cell r="C506" t="str">
            <v>TRECIENTOS</v>
          </cell>
        </row>
        <row r="507">
          <cell r="B507">
            <v>400</v>
          </cell>
          <cell r="C507" t="str">
            <v>CUATROCIENTOS</v>
          </cell>
        </row>
        <row r="508">
          <cell r="B508">
            <v>500</v>
          </cell>
          <cell r="C508" t="str">
            <v>QUINIENTOS</v>
          </cell>
        </row>
        <row r="509">
          <cell r="B509">
            <v>600</v>
          </cell>
          <cell r="C509" t="str">
            <v>SEICIENTOS</v>
          </cell>
        </row>
        <row r="510">
          <cell r="B510">
            <v>700</v>
          </cell>
          <cell r="C510" t="str">
            <v>SETECIENTOS</v>
          </cell>
        </row>
        <row r="511">
          <cell r="B511">
            <v>800</v>
          </cell>
          <cell r="C511" t="str">
            <v>OCHOCIENTOS</v>
          </cell>
        </row>
        <row r="512">
          <cell r="B512">
            <v>900</v>
          </cell>
          <cell r="C512" t="str">
            <v>NOVECIENTOS</v>
          </cell>
        </row>
      </sheetData>
      <sheetData sheetId="5"/>
      <sheetData sheetId="6">
        <row r="8">
          <cell r="A8">
            <v>1</v>
          </cell>
          <cell r="B8" t="str">
            <v>INGRESOS</v>
          </cell>
        </row>
        <row r="10">
          <cell r="A10">
            <v>10</v>
          </cell>
          <cell r="B10" t="str">
            <v>DISPONIBILIDAD INICIAL</v>
          </cell>
        </row>
        <row r="12">
          <cell r="A12">
            <v>1001</v>
          </cell>
          <cell r="B12" t="str">
            <v>Caja, Bancos, Inversiones Temporales a Dic. 31 de 2019 ( Bienestar Social)</v>
          </cell>
          <cell r="C12">
            <v>0</v>
          </cell>
        </row>
        <row r="13">
          <cell r="A13">
            <v>1002</v>
          </cell>
          <cell r="B13" t="str">
            <v>Caja, Bancos, Inversiones Temporales a Dic. 31 de 2019 ( Fondo Vivienda )</v>
          </cell>
          <cell r="C13">
            <v>0</v>
          </cell>
        </row>
        <row r="14">
          <cell r="A14">
            <v>1003</v>
          </cell>
          <cell r="B14" t="str">
            <v>Caja, Bancos, Inversiones Temporales a Dic. 31 de 2019 (Comunes y Especiales)</v>
          </cell>
          <cell r="C14">
            <v>0</v>
          </cell>
        </row>
        <row r="15">
          <cell r="A15">
            <v>1004</v>
          </cell>
          <cell r="B15" t="str">
            <v>Cesantias Ley 50/90 a Diciembre de 2019</v>
          </cell>
          <cell r="C15">
            <v>0</v>
          </cell>
        </row>
        <row r="17">
          <cell r="A17">
            <v>11</v>
          </cell>
          <cell r="B17" t="str">
            <v>INGRESOS  CORRIENTES</v>
          </cell>
        </row>
        <row r="19">
          <cell r="A19">
            <v>113</v>
          </cell>
          <cell r="B19" t="str">
            <v>VENTA DE SERVICIOS</v>
          </cell>
        </row>
        <row r="21">
          <cell r="A21">
            <v>11301</v>
          </cell>
          <cell r="B21" t="str">
            <v>Venta de Servicios de Salud</v>
          </cell>
        </row>
        <row r="23">
          <cell r="A23">
            <v>1130101</v>
          </cell>
          <cell r="B23" t="str">
            <v>EPS - REGIMEN CONTRIBUTIVO</v>
          </cell>
        </row>
        <row r="24">
          <cell r="A24" t="str">
            <v>1130101-1</v>
          </cell>
          <cell r="B24" t="str">
            <v>Vigencia 2020</v>
          </cell>
          <cell r="C24">
            <v>276246593</v>
          </cell>
        </row>
        <row r="25">
          <cell r="A25" t="str">
            <v>1130101-2</v>
          </cell>
          <cell r="B25" t="str">
            <v>Vigencia Anterior</v>
          </cell>
          <cell r="C25">
            <v>141000000</v>
          </cell>
        </row>
        <row r="26">
          <cell r="A26">
            <v>1130102</v>
          </cell>
          <cell r="B26" t="str">
            <v>EPS - REGIMEN SUBSIDIADO</v>
          </cell>
        </row>
        <row r="27">
          <cell r="A27" t="str">
            <v>1130102-1</v>
          </cell>
          <cell r="B27" t="str">
            <v>Vigencia 2020</v>
          </cell>
          <cell r="C27">
            <v>1062976391</v>
          </cell>
        </row>
        <row r="28">
          <cell r="A28" t="str">
            <v>1130102-2</v>
          </cell>
          <cell r="B28" t="str">
            <v>Vigencia Anterior</v>
          </cell>
          <cell r="C28">
            <v>196872401</v>
          </cell>
        </row>
        <row r="29">
          <cell r="A29">
            <v>1130103</v>
          </cell>
          <cell r="B29" t="str">
            <v>SUBSIDIO A LA OFERTA- ATENCION PERSONAS POBRES NO CUBIERTOS CON SUBSIDIO A LA DEMANDA</v>
          </cell>
        </row>
        <row r="30">
          <cell r="A30" t="str">
            <v>1130103-1</v>
          </cell>
          <cell r="B30" t="str">
            <v xml:space="preserve"> Prestación de Servicios de salud  1er Nivel</v>
          </cell>
        </row>
        <row r="31">
          <cell r="A31" t="str">
            <v>1130103-1-1</v>
          </cell>
          <cell r="B31" t="str">
            <v>Vigencia 2020</v>
          </cell>
          <cell r="C31">
            <v>0</v>
          </cell>
        </row>
        <row r="32">
          <cell r="A32" t="str">
            <v>1130103-1-2</v>
          </cell>
          <cell r="B32" t="str">
            <v>Vigencia Anterior</v>
          </cell>
          <cell r="C32">
            <v>0</v>
          </cell>
        </row>
        <row r="33">
          <cell r="A33" t="str">
            <v>1130103-2</v>
          </cell>
          <cell r="B33" t="str">
            <v xml:space="preserve"> Prestación de Servicios de salud  2o. Nivel</v>
          </cell>
        </row>
        <row r="34">
          <cell r="A34" t="str">
            <v>1130103-2-1</v>
          </cell>
          <cell r="B34" t="str">
            <v>Vigencia 2020</v>
          </cell>
          <cell r="C34">
            <v>0</v>
          </cell>
        </row>
        <row r="35">
          <cell r="A35" t="str">
            <v>1130103-2-2</v>
          </cell>
          <cell r="B35" t="str">
            <v>Vigencia Anterior</v>
          </cell>
          <cell r="C35">
            <v>0</v>
          </cell>
        </row>
        <row r="36">
          <cell r="A36" t="str">
            <v>1130103-3</v>
          </cell>
          <cell r="B36" t="str">
            <v xml:space="preserve"> Prestación de Servicios de salud  3o. Nivel</v>
          </cell>
        </row>
        <row r="37">
          <cell r="A37" t="str">
            <v>1130103-3-1</v>
          </cell>
          <cell r="B37" t="str">
            <v>Vigencia 2020</v>
          </cell>
          <cell r="C37">
            <v>0</v>
          </cell>
        </row>
        <row r="38">
          <cell r="A38" t="str">
            <v>1130103-3-2</v>
          </cell>
          <cell r="B38" t="str">
            <v>Vigencia Anterior</v>
          </cell>
          <cell r="C38">
            <v>0</v>
          </cell>
        </row>
        <row r="39">
          <cell r="A39" t="str">
            <v>1130103-4</v>
          </cell>
          <cell r="B39" t="str">
            <v xml:space="preserve"> Aportes Patronales  1o. Nivel</v>
          </cell>
          <cell r="C39">
            <v>252708654</v>
          </cell>
        </row>
        <row r="40">
          <cell r="A40" t="str">
            <v>1130103-5</v>
          </cell>
          <cell r="B40" t="str">
            <v xml:space="preserve"> Aportes Patronales  2o. Nivel</v>
          </cell>
          <cell r="C40">
            <v>0</v>
          </cell>
        </row>
        <row r="41">
          <cell r="A41" t="str">
            <v>1130103-6</v>
          </cell>
          <cell r="B41" t="str">
            <v xml:space="preserve"> Aportes Patronales  3er. Nivel</v>
          </cell>
          <cell r="C41">
            <v>0</v>
          </cell>
        </row>
        <row r="42">
          <cell r="A42">
            <v>1130104</v>
          </cell>
          <cell r="B42" t="str">
            <v>SUBSIDIO A LA OFERTA- ACTIVIDADES NO POS-S</v>
          </cell>
        </row>
        <row r="43">
          <cell r="A43" t="str">
            <v>1130104-1</v>
          </cell>
          <cell r="B43" t="str">
            <v>Vigencia 2020</v>
          </cell>
          <cell r="C43">
            <v>0</v>
          </cell>
        </row>
        <row r="44">
          <cell r="A44" t="str">
            <v>1130104-2</v>
          </cell>
          <cell r="B44" t="str">
            <v>Vigencia Anterior</v>
          </cell>
          <cell r="C44">
            <v>0</v>
          </cell>
        </row>
        <row r="45">
          <cell r="A45">
            <v>1130106</v>
          </cell>
          <cell r="B45" t="str">
            <v>SALUD PUBLICA, P y P</v>
          </cell>
        </row>
        <row r="46">
          <cell r="A46" t="str">
            <v>1130106-1</v>
          </cell>
          <cell r="B46" t="str">
            <v>Vigencia 2020</v>
          </cell>
          <cell r="C46">
            <v>76636905</v>
          </cell>
        </row>
        <row r="47">
          <cell r="A47" t="str">
            <v>1130106-2</v>
          </cell>
          <cell r="B47" t="str">
            <v>Vigencia Anterior</v>
          </cell>
          <cell r="C47">
            <v>0</v>
          </cell>
        </row>
        <row r="48">
          <cell r="A48">
            <v>1130107</v>
          </cell>
          <cell r="B48" t="str">
            <v>MINSALUD-FOSYGA-RECLAMACIONES ECAT</v>
          </cell>
        </row>
        <row r="49">
          <cell r="A49" t="str">
            <v>1130107-1</v>
          </cell>
          <cell r="B49" t="str">
            <v>Vigencia 2020</v>
          </cell>
          <cell r="C49">
            <v>0</v>
          </cell>
        </row>
        <row r="50">
          <cell r="A50" t="str">
            <v>1130107-2</v>
          </cell>
          <cell r="B50" t="str">
            <v>Vigencia Anterior</v>
          </cell>
          <cell r="C50">
            <v>0</v>
          </cell>
        </row>
        <row r="51">
          <cell r="A51">
            <v>1130108</v>
          </cell>
          <cell r="B51" t="str">
            <v>MINSALUD-FOSYGA -TRAUMA MAYOR Y DESPLAZADOS</v>
          </cell>
        </row>
        <row r="52">
          <cell r="A52">
            <v>1130108</v>
          </cell>
          <cell r="B52" t="str">
            <v>Vigencia 2020</v>
          </cell>
          <cell r="C52">
            <v>0</v>
          </cell>
        </row>
        <row r="53">
          <cell r="A53">
            <v>1130108</v>
          </cell>
          <cell r="B53" t="str">
            <v>Vigencia Anterior</v>
          </cell>
          <cell r="C53">
            <v>0</v>
          </cell>
        </row>
        <row r="54">
          <cell r="A54">
            <v>1130109</v>
          </cell>
          <cell r="B54" t="str">
            <v>EPS - PLANES COMPLEMENTARIOS</v>
          </cell>
        </row>
        <row r="55">
          <cell r="A55" t="str">
            <v>1130109-1</v>
          </cell>
          <cell r="B55" t="str">
            <v>Vigencia 2020</v>
          </cell>
          <cell r="C55">
            <v>0</v>
          </cell>
        </row>
        <row r="56">
          <cell r="A56" t="str">
            <v>1130109-2</v>
          </cell>
          <cell r="B56" t="str">
            <v>Vigencia Anterior</v>
          </cell>
          <cell r="C56">
            <v>0</v>
          </cell>
        </row>
        <row r="57">
          <cell r="A57">
            <v>1130110</v>
          </cell>
          <cell r="B57" t="str">
            <v>EMPRESAS MEDICINA PREPAGADA</v>
          </cell>
        </row>
        <row r="58">
          <cell r="A58" t="str">
            <v>1130110-1</v>
          </cell>
          <cell r="B58" t="str">
            <v>Vigencia 2020</v>
          </cell>
          <cell r="C58">
            <v>0</v>
          </cell>
        </row>
        <row r="59">
          <cell r="A59" t="str">
            <v>1130110-2</v>
          </cell>
          <cell r="B59" t="str">
            <v>Vigencia Anterior</v>
          </cell>
          <cell r="C59">
            <v>0</v>
          </cell>
        </row>
        <row r="60">
          <cell r="A60">
            <v>1130111</v>
          </cell>
          <cell r="B60" t="str">
            <v>IPS PRIVADAS</v>
          </cell>
        </row>
        <row r="61">
          <cell r="A61" t="str">
            <v>1130111-1</v>
          </cell>
          <cell r="B61" t="str">
            <v>Vigencia 2020</v>
          </cell>
          <cell r="C61">
            <v>0</v>
          </cell>
        </row>
        <row r="62">
          <cell r="A62" t="str">
            <v>1130111-2</v>
          </cell>
          <cell r="B62" t="str">
            <v>Vigencia Anterior</v>
          </cell>
          <cell r="C62">
            <v>0</v>
          </cell>
        </row>
        <row r="63">
          <cell r="A63">
            <v>1130112</v>
          </cell>
          <cell r="B63" t="str">
            <v>IPS PUBLICAS</v>
          </cell>
        </row>
        <row r="64">
          <cell r="A64" t="str">
            <v>1130112-1</v>
          </cell>
          <cell r="B64" t="str">
            <v>Vigencia 2020</v>
          </cell>
          <cell r="C64">
            <v>3500000</v>
          </cell>
        </row>
        <row r="65">
          <cell r="A65" t="str">
            <v>1130112-2</v>
          </cell>
          <cell r="B65" t="str">
            <v>Vigencia Anterior</v>
          </cell>
          <cell r="C65">
            <v>0</v>
          </cell>
        </row>
        <row r="66">
          <cell r="A66">
            <v>1130113</v>
          </cell>
          <cell r="B66" t="str">
            <v>COMPAÑIAS DE SEGUROS  - ACCIDENTES DE TRANSITO</v>
          </cell>
        </row>
        <row r="67">
          <cell r="A67" t="str">
            <v>1130113-1</v>
          </cell>
          <cell r="B67" t="str">
            <v>Vigencia 2020</v>
          </cell>
          <cell r="C67">
            <v>13553669</v>
          </cell>
        </row>
        <row r="68">
          <cell r="A68" t="str">
            <v>1130113-2</v>
          </cell>
          <cell r="B68" t="str">
            <v>Vigencia Anterior</v>
          </cell>
          <cell r="C68">
            <v>2000000</v>
          </cell>
        </row>
        <row r="69">
          <cell r="A69">
            <v>1130114</v>
          </cell>
          <cell r="B69" t="str">
            <v>COMPAÑIAS DE SEGUROS  - PLANES DE SALUD</v>
          </cell>
        </row>
        <row r="70">
          <cell r="A70" t="str">
            <v>1130114-1</v>
          </cell>
          <cell r="B70" t="str">
            <v>Vigencia 2020</v>
          </cell>
          <cell r="C70">
            <v>0</v>
          </cell>
        </row>
        <row r="71">
          <cell r="A71" t="str">
            <v>1130114-2</v>
          </cell>
          <cell r="B71" t="str">
            <v>Vigencia Anterior</v>
          </cell>
          <cell r="C71">
            <v>0</v>
          </cell>
        </row>
        <row r="72">
          <cell r="A72">
            <v>1130115</v>
          </cell>
          <cell r="B72" t="str">
            <v>ENTIDADES DE REGIMEN ESPECIAL (Magisterio, Fuerza Pca.)</v>
          </cell>
        </row>
        <row r="73">
          <cell r="A73" t="str">
            <v>1130115-1</v>
          </cell>
          <cell r="B73" t="str">
            <v>Vigencia 2020</v>
          </cell>
          <cell r="C73">
            <v>44474774</v>
          </cell>
        </row>
        <row r="74">
          <cell r="A74" t="str">
            <v>1130115-2</v>
          </cell>
          <cell r="B74" t="str">
            <v>Vigencia Anterior</v>
          </cell>
          <cell r="C74">
            <v>28000000</v>
          </cell>
        </row>
        <row r="75">
          <cell r="A75">
            <v>1130116</v>
          </cell>
          <cell r="B75" t="str">
            <v>ADMINISTRADORAS DE RIESGOS LABORALES</v>
          </cell>
        </row>
        <row r="76">
          <cell r="A76" t="str">
            <v>1130116-1</v>
          </cell>
          <cell r="B76" t="str">
            <v>Vigencia 2020</v>
          </cell>
          <cell r="C76">
            <v>4000000</v>
          </cell>
        </row>
        <row r="77">
          <cell r="A77" t="str">
            <v>1130116-2</v>
          </cell>
          <cell r="B77" t="str">
            <v>Vigencia Anterior</v>
          </cell>
          <cell r="C77">
            <v>400000</v>
          </cell>
        </row>
        <row r="78">
          <cell r="A78">
            <v>1130117</v>
          </cell>
          <cell r="B78" t="str">
            <v>CUOTAS DE RECUPERACION - PERSONAS POBRES EN LO NO CUBIERTO CON SUBSIDIO A LA DEMANDA</v>
          </cell>
        </row>
        <row r="79">
          <cell r="A79" t="str">
            <v>1130117-1</v>
          </cell>
          <cell r="B79" t="str">
            <v>Vigencia 2020</v>
          </cell>
          <cell r="C79">
            <v>12926922</v>
          </cell>
        </row>
        <row r="80">
          <cell r="A80" t="str">
            <v>1130117-2</v>
          </cell>
          <cell r="B80" t="str">
            <v>Vigencia Anterior</v>
          </cell>
          <cell r="C80">
            <v>0</v>
          </cell>
        </row>
        <row r="81">
          <cell r="A81">
            <v>1130118</v>
          </cell>
          <cell r="B81" t="str">
            <v>PARTICULARES   (Venta de Contado)</v>
          </cell>
        </row>
        <row r="82">
          <cell r="A82" t="str">
            <v>1130118-1</v>
          </cell>
          <cell r="B82" t="str">
            <v>Vigencia 2020</v>
          </cell>
          <cell r="C82">
            <v>63580621</v>
          </cell>
        </row>
        <row r="83">
          <cell r="A83" t="str">
            <v>1130118-2</v>
          </cell>
          <cell r="B83" t="str">
            <v>Vigencia Anterior</v>
          </cell>
          <cell r="C83">
            <v>0</v>
          </cell>
        </row>
        <row r="84">
          <cell r="A84">
            <v>1130119</v>
          </cell>
          <cell r="B84" t="str">
            <v>Digitar nombre de Nuevo Rubro. Si lo Requiere</v>
          </cell>
          <cell r="C84">
            <v>0</v>
          </cell>
        </row>
        <row r="85">
          <cell r="A85" t="str">
            <v>1130119-1</v>
          </cell>
          <cell r="B85" t="str">
            <v>Vigencia 2020</v>
          </cell>
          <cell r="C85">
            <v>0</v>
          </cell>
        </row>
        <row r="86">
          <cell r="A86" t="str">
            <v>1130119-2</v>
          </cell>
          <cell r="B86" t="str">
            <v>Vigencia Anterior</v>
          </cell>
          <cell r="C86">
            <v>0</v>
          </cell>
        </row>
        <row r="88">
          <cell r="A88">
            <v>11302</v>
          </cell>
          <cell r="B88" t="str">
            <v>Otras Ventas de Servicios</v>
          </cell>
        </row>
        <row r="89">
          <cell r="A89">
            <v>1130201</v>
          </cell>
          <cell r="C89">
            <v>0</v>
          </cell>
        </row>
        <row r="90">
          <cell r="A90">
            <v>1130202</v>
          </cell>
          <cell r="C90">
            <v>0</v>
          </cell>
        </row>
        <row r="91">
          <cell r="A91">
            <v>1130203</v>
          </cell>
          <cell r="B91" t="str">
            <v>CONVENIOS CON LA NACION LIGADOS A LA VENTA DE SERVICIOS</v>
          </cell>
          <cell r="C91">
            <v>0</v>
          </cell>
        </row>
        <row r="92">
          <cell r="A92">
            <v>1130204</v>
          </cell>
          <cell r="B92" t="str">
            <v>CONVENIOS CON EL DEPARTAMENTO LIGADOS A LA VENTA DE SERVICIOS</v>
          </cell>
          <cell r="C92">
            <v>0</v>
          </cell>
        </row>
        <row r="93">
          <cell r="A93">
            <v>1130205</v>
          </cell>
          <cell r="B93" t="str">
            <v>CONVENIOS CON EL MUNICIPIO LIGADOS A LA VENTA DE SERVICIOS</v>
          </cell>
          <cell r="C93">
            <v>25594720</v>
          </cell>
        </row>
        <row r="94">
          <cell r="A94">
            <v>1130206</v>
          </cell>
          <cell r="B94" t="str">
            <v xml:space="preserve">OTROS CONVENIOS </v>
          </cell>
          <cell r="C94">
            <v>0</v>
          </cell>
        </row>
        <row r="95">
          <cell r="A95">
            <v>1130207</v>
          </cell>
          <cell r="B95" t="str">
            <v>Vigencia Anterior</v>
          </cell>
          <cell r="C95">
            <v>0</v>
          </cell>
        </row>
        <row r="97">
          <cell r="A97">
            <v>11303</v>
          </cell>
          <cell r="B97" t="str">
            <v>APORTES (No ligados a la venta de servicios de salud)</v>
          </cell>
        </row>
        <row r="98">
          <cell r="A98" t="str">
            <v>11303-1</v>
          </cell>
          <cell r="B98" t="str">
            <v>NACION</v>
          </cell>
          <cell r="C98">
            <v>0</v>
          </cell>
        </row>
        <row r="99">
          <cell r="A99" t="str">
            <v>11303-2</v>
          </cell>
          <cell r="B99" t="str">
            <v>DEPARTAMENTO</v>
          </cell>
          <cell r="C99">
            <v>0</v>
          </cell>
        </row>
        <row r="100">
          <cell r="A100" t="str">
            <v>11303-3</v>
          </cell>
          <cell r="B100" t="str">
            <v>MUNICIPIO</v>
          </cell>
          <cell r="C100">
            <v>0</v>
          </cell>
        </row>
        <row r="101">
          <cell r="A101" t="str">
            <v>11303-4</v>
          </cell>
          <cell r="B101" t="str">
            <v>CONVENIOS (EMPRESTITO)</v>
          </cell>
          <cell r="C101">
            <v>0</v>
          </cell>
        </row>
        <row r="102">
          <cell r="A102" t="str">
            <v>11303-5</v>
          </cell>
          <cell r="B102" t="str">
            <v>APORTES PATRONALES - MUNICIPIO / DEPARTAMENTO</v>
          </cell>
          <cell r="C102">
            <v>0</v>
          </cell>
        </row>
        <row r="103">
          <cell r="A103" t="str">
            <v>11303-6</v>
          </cell>
          <cell r="B103" t="str">
            <v>RECURSOS PARA PROGRAMA DE SANEAMIENTO FINANCIERO</v>
          </cell>
          <cell r="C103">
            <v>0</v>
          </cell>
        </row>
        <row r="104">
          <cell r="A104" t="str">
            <v>11303-7</v>
          </cell>
          <cell r="C104">
            <v>0</v>
          </cell>
        </row>
        <row r="105">
          <cell r="A105" t="str">
            <v>11303-8</v>
          </cell>
          <cell r="B105" t="str">
            <v>Vigencia Anterior</v>
          </cell>
          <cell r="C105">
            <v>0</v>
          </cell>
        </row>
        <row r="107">
          <cell r="A107">
            <v>11304</v>
          </cell>
          <cell r="B107" t="str">
            <v>Otros ingresos corrientes</v>
          </cell>
        </row>
        <row r="108">
          <cell r="A108" t="str">
            <v>11304-1</v>
          </cell>
          <cell r="B108" t="str">
            <v>ARRENDAMIENTO Y ALQUILER DE BIENES MUEBLES E INMUEBLES</v>
          </cell>
          <cell r="C108">
            <v>0</v>
          </cell>
        </row>
        <row r="109">
          <cell r="A109" t="str">
            <v>11304-2</v>
          </cell>
          <cell r="B109" t="str">
            <v>COMERCIALIZACIÓN DE MERCANCÍAS</v>
          </cell>
          <cell r="C109">
            <v>0</v>
          </cell>
        </row>
        <row r="110">
          <cell r="A110" t="str">
            <v>11304-3</v>
          </cell>
          <cell r="B110" t="str">
            <v>Bienestar Social</v>
          </cell>
          <cell r="C110">
            <v>0</v>
          </cell>
        </row>
        <row r="111">
          <cell r="A111" t="str">
            <v>11304-4</v>
          </cell>
          <cell r="B111" t="str">
            <v>Fondo de la Vivienda</v>
          </cell>
          <cell r="C111">
            <v>0</v>
          </cell>
        </row>
        <row r="112">
          <cell r="A112" t="str">
            <v>11304-5</v>
          </cell>
          <cell r="B112" t="str">
            <v xml:space="preserve">Aprovechamientos </v>
          </cell>
          <cell r="C112">
            <v>5616403</v>
          </cell>
        </row>
        <row r="113">
          <cell r="A113" t="str">
            <v>11304-6</v>
          </cell>
          <cell r="B113" t="str">
            <v>Otros</v>
          </cell>
          <cell r="C113">
            <v>0</v>
          </cell>
        </row>
        <row r="114">
          <cell r="A114" t="str">
            <v>11304-7</v>
          </cell>
          <cell r="B114" t="str">
            <v>Vigencia Anterior</v>
          </cell>
          <cell r="C114">
            <v>0</v>
          </cell>
        </row>
        <row r="116">
          <cell r="A116">
            <v>2000</v>
          </cell>
          <cell r="B116" t="str">
            <v>INGRESOS DE CAPITAL</v>
          </cell>
        </row>
        <row r="118">
          <cell r="A118">
            <v>2100</v>
          </cell>
          <cell r="B118" t="str">
            <v>CRÉDITO INTERNO</v>
          </cell>
          <cell r="C118">
            <v>0</v>
          </cell>
        </row>
        <row r="119">
          <cell r="A119" t="str">
            <v>2100-1</v>
          </cell>
          <cell r="B119" t="str">
            <v>Vigencia Anterior</v>
          </cell>
          <cell r="C119">
            <v>0</v>
          </cell>
        </row>
        <row r="120">
          <cell r="A120">
            <v>2200</v>
          </cell>
          <cell r="B120" t="str">
            <v>CRÉDITO EXTERNO</v>
          </cell>
          <cell r="C120">
            <v>0</v>
          </cell>
        </row>
        <row r="121">
          <cell r="A121" t="str">
            <v>2200-1</v>
          </cell>
          <cell r="B121" t="str">
            <v>Vigencia Anterior</v>
          </cell>
          <cell r="C121">
            <v>0</v>
          </cell>
        </row>
        <row r="122">
          <cell r="A122">
            <v>2300</v>
          </cell>
          <cell r="B122" t="str">
            <v>RENDIMIENTOS FINANCIEROS</v>
          </cell>
          <cell r="C122">
            <v>8000000</v>
          </cell>
        </row>
        <row r="123">
          <cell r="A123">
            <v>2400</v>
          </cell>
          <cell r="B123" t="str">
            <v>VENTA DE ACTIVOS</v>
          </cell>
          <cell r="C123">
            <v>0</v>
          </cell>
        </row>
        <row r="124">
          <cell r="A124">
            <v>2500</v>
          </cell>
          <cell r="B124" t="str">
            <v>DONACIONES</v>
          </cell>
          <cell r="C124">
            <v>0</v>
          </cell>
        </row>
        <row r="125">
          <cell r="A125">
            <v>2600</v>
          </cell>
          <cell r="B125" t="str">
            <v>RECUPERACIÓN DE CARTERA, (AÑOS 2018 Y ANTERIORES )</v>
          </cell>
          <cell r="C125">
            <v>71000000</v>
          </cell>
        </row>
        <row r="126">
          <cell r="A126">
            <v>2700</v>
          </cell>
          <cell r="B126" t="str">
            <v>OTROS INGRESOS DE CAPITAL</v>
          </cell>
          <cell r="C126">
            <v>10000000</v>
          </cell>
        </row>
        <row r="127">
          <cell r="A127" t="str">
            <v>2700-1</v>
          </cell>
          <cell r="B127" t="str">
            <v>DESCUENTOS POR PRONTO PAGO</v>
          </cell>
          <cell r="C127">
            <v>10000000</v>
          </cell>
        </row>
        <row r="128">
          <cell r="C128">
            <v>0</v>
          </cell>
        </row>
        <row r="143">
          <cell r="B143" t="str">
            <v>GASTOS</v>
          </cell>
        </row>
        <row r="145">
          <cell r="A145" t="str">
            <v>A</v>
          </cell>
          <cell r="B145" t="str">
            <v>GASTOS DE FUNCIONAMIENTO</v>
          </cell>
        </row>
        <row r="147">
          <cell r="A147">
            <v>1000000</v>
          </cell>
          <cell r="B147" t="str">
            <v>GASTOS DE PERSONAL</v>
          </cell>
        </row>
        <row r="149">
          <cell r="A149">
            <v>1010000</v>
          </cell>
          <cell r="B149" t="str">
            <v>Gastos de Administración</v>
          </cell>
        </row>
        <row r="151">
          <cell r="A151">
            <v>1010100</v>
          </cell>
          <cell r="B151" t="str">
            <v>Servicios Personales Asociados a Nómina</v>
          </cell>
        </row>
        <row r="152">
          <cell r="A152">
            <v>1010101</v>
          </cell>
          <cell r="B152" t="str">
            <v>Sueldos del Personal de nómina</v>
          </cell>
          <cell r="C152">
            <v>172945443</v>
          </cell>
        </row>
        <row r="153">
          <cell r="A153">
            <v>1010102</v>
          </cell>
          <cell r="B153" t="str">
            <v>Horas Extras,Dominic.,Festivos y Rec. Nocturnos</v>
          </cell>
          <cell r="C153">
            <v>0</v>
          </cell>
        </row>
        <row r="154">
          <cell r="A154">
            <v>1010103</v>
          </cell>
          <cell r="B154" t="str">
            <v>Prima Técnica</v>
          </cell>
          <cell r="C154">
            <v>0</v>
          </cell>
        </row>
        <row r="155">
          <cell r="A155">
            <v>1010104</v>
          </cell>
          <cell r="B155" t="str">
            <v>Otros</v>
          </cell>
        </row>
        <row r="156">
          <cell r="A156" t="str">
            <v>1010104-1</v>
          </cell>
          <cell r="B156" t="str">
            <v xml:space="preserve">Prima de Navidad </v>
          </cell>
          <cell r="C156">
            <v>16354277</v>
          </cell>
        </row>
        <row r="157">
          <cell r="A157" t="str">
            <v>1010104-2</v>
          </cell>
          <cell r="B157" t="str">
            <v>Prima de Vacaciones</v>
          </cell>
          <cell r="C157">
            <v>7880482</v>
          </cell>
        </row>
        <row r="158">
          <cell r="A158" t="str">
            <v>1010104-3</v>
          </cell>
          <cell r="B158" t="str">
            <v>Bonificación  por servicios prestados</v>
          </cell>
          <cell r="C158">
            <v>0</v>
          </cell>
        </row>
        <row r="159">
          <cell r="A159" t="str">
            <v>1010104-4</v>
          </cell>
          <cell r="B159" t="str">
            <v>Prima de Servicios</v>
          </cell>
          <cell r="C159">
            <v>7042384</v>
          </cell>
        </row>
        <row r="160">
          <cell r="A160" t="str">
            <v>1010104-5</v>
          </cell>
          <cell r="B160" t="str">
            <v>Bonificación Convencional</v>
          </cell>
          <cell r="C160">
            <v>0</v>
          </cell>
        </row>
        <row r="161">
          <cell r="A161" t="str">
            <v>1010104-6</v>
          </cell>
          <cell r="B161" t="str">
            <v>Auxilio de Transporte</v>
          </cell>
          <cell r="C161">
            <v>0</v>
          </cell>
        </row>
        <row r="162">
          <cell r="A162" t="str">
            <v>1010104-7</v>
          </cell>
          <cell r="B162" t="str">
            <v>Auxilio de Alimentación</v>
          </cell>
          <cell r="C162">
            <v>1477689</v>
          </cell>
        </row>
        <row r="163">
          <cell r="A163" t="str">
            <v>1010104-8</v>
          </cell>
          <cell r="B163" t="str">
            <v>Gastos de Representación</v>
          </cell>
          <cell r="C163">
            <v>7103564</v>
          </cell>
        </row>
        <row r="164">
          <cell r="A164" t="str">
            <v>1010104-9</v>
          </cell>
          <cell r="B164" t="str">
            <v>Indemnizaciones por Vacaciones o Supresión de Cargos por Reestructuración</v>
          </cell>
          <cell r="C164">
            <v>0</v>
          </cell>
        </row>
        <row r="165">
          <cell r="A165" t="str">
            <v>1010104-10</v>
          </cell>
          <cell r="B165" t="str">
            <v>Bonificación Especial por Recreación</v>
          </cell>
          <cell r="C165">
            <v>938985</v>
          </cell>
        </row>
        <row r="166">
          <cell r="A166" t="str">
            <v>1010104-11</v>
          </cell>
          <cell r="C166">
            <v>0</v>
          </cell>
        </row>
        <row r="167">
          <cell r="A167">
            <v>1010199</v>
          </cell>
          <cell r="B167" t="str">
            <v>Vigencias Anteriores</v>
          </cell>
          <cell r="C167">
            <v>0</v>
          </cell>
        </row>
        <row r="169">
          <cell r="A169">
            <v>1010200</v>
          </cell>
          <cell r="B169" t="str">
            <v>Servicios Personales Indirectos</v>
          </cell>
        </row>
        <row r="170">
          <cell r="A170" t="str">
            <v>1010200-1</v>
          </cell>
          <cell r="B170" t="str">
            <v>Remuneración por Servicios Técnicos</v>
          </cell>
          <cell r="C170">
            <v>93975451</v>
          </cell>
        </row>
        <row r="171">
          <cell r="A171" t="str">
            <v>1010200-2</v>
          </cell>
          <cell r="B171" t="str">
            <v>Personal Supernumerario</v>
          </cell>
          <cell r="C171">
            <v>0</v>
          </cell>
        </row>
        <row r="172">
          <cell r="A172" t="str">
            <v>1010200-3</v>
          </cell>
          <cell r="B172" t="str">
            <v>Honorarios de la Junta Directiva</v>
          </cell>
          <cell r="C172">
            <v>765286</v>
          </cell>
        </row>
        <row r="173">
          <cell r="A173" t="str">
            <v>1010200-4</v>
          </cell>
          <cell r="B173" t="str">
            <v>Otros Honorarios</v>
          </cell>
          <cell r="C173">
            <v>0</v>
          </cell>
        </row>
        <row r="174">
          <cell r="A174" t="str">
            <v>1010200-5</v>
          </cell>
          <cell r="B174" t="str">
            <v>Certificación, Habilitación Y Acreditación</v>
          </cell>
          <cell r="C174">
            <v>0</v>
          </cell>
        </row>
        <row r="175">
          <cell r="A175">
            <v>1010299</v>
          </cell>
          <cell r="B175" t="str">
            <v>Vigencias Anteriores</v>
          </cell>
          <cell r="C175">
            <v>0</v>
          </cell>
        </row>
        <row r="177">
          <cell r="A177">
            <v>1010300</v>
          </cell>
          <cell r="B177" t="str">
            <v>Contribuciones Inherentes nómina al Sector Privado</v>
          </cell>
        </row>
        <row r="178">
          <cell r="A178">
            <v>1010301</v>
          </cell>
          <cell r="B178" t="str">
            <v>Contribuciones - SGP - Aportes Patronales - Cuentas Maestras</v>
          </cell>
        </row>
        <row r="179">
          <cell r="A179" t="str">
            <v>1010301-1</v>
          </cell>
          <cell r="B179" t="str">
            <v>E.P.S. - Aportes cuentas maestras</v>
          </cell>
          <cell r="C179">
            <v>0</v>
          </cell>
        </row>
        <row r="180">
          <cell r="A180" t="str">
            <v>1010301-2</v>
          </cell>
          <cell r="B180" t="str">
            <v>Fondos pensionales - Aportes cuentas maestras</v>
          </cell>
          <cell r="C180">
            <v>0</v>
          </cell>
        </row>
        <row r="181">
          <cell r="A181" t="str">
            <v>1010301-3</v>
          </cell>
          <cell r="B181" t="str">
            <v>Fondos de cesantías - Aportes cuentas maestras</v>
          </cell>
          <cell r="C181">
            <v>0</v>
          </cell>
        </row>
        <row r="182">
          <cell r="A182" t="str">
            <v>1010301-4</v>
          </cell>
          <cell r="B182" t="str">
            <v>Riesgos laborales - Aportes cuentas maestras</v>
          </cell>
          <cell r="C182">
            <v>0</v>
          </cell>
        </row>
        <row r="183">
          <cell r="A183">
            <v>1010302</v>
          </cell>
          <cell r="B183" t="str">
            <v>Contribuciones - Otros</v>
          </cell>
        </row>
        <row r="184">
          <cell r="A184" t="str">
            <v>1010302-1</v>
          </cell>
          <cell r="B184" t="str">
            <v>E.P.S. - Aportes con recursos propios</v>
          </cell>
          <cell r="C184">
            <v>14366454</v>
          </cell>
        </row>
        <row r="185">
          <cell r="A185" t="str">
            <v>1010302-2</v>
          </cell>
          <cell r="B185" t="str">
            <v>Fondos pensionales - Aportes con recursos propios</v>
          </cell>
          <cell r="C185">
            <v>20282043</v>
          </cell>
        </row>
        <row r="186">
          <cell r="A186" t="str">
            <v>1010302-3</v>
          </cell>
          <cell r="B186" t="str">
            <v>Fondos de cesantías - Aportes con recursos propios</v>
          </cell>
          <cell r="C186">
            <v>31444599</v>
          </cell>
        </row>
        <row r="187">
          <cell r="A187" t="str">
            <v>1010302-4</v>
          </cell>
          <cell r="B187" t="str">
            <v>Riesgos laborales - Aportes con recursos propios</v>
          </cell>
          <cell r="C187">
            <v>882270</v>
          </cell>
        </row>
        <row r="188">
          <cell r="A188" t="str">
            <v>1010302-5</v>
          </cell>
          <cell r="B188" t="str">
            <v>Aporte a Caja Compensación Familiar</v>
          </cell>
          <cell r="C188">
            <v>7073266</v>
          </cell>
        </row>
        <row r="189">
          <cell r="A189">
            <v>1010399</v>
          </cell>
          <cell r="B189" t="str">
            <v>Vigencias Anteriores</v>
          </cell>
          <cell r="C189">
            <v>0</v>
          </cell>
        </row>
        <row r="191">
          <cell r="A191">
            <v>1010400</v>
          </cell>
          <cell r="B191" t="str">
            <v>Contribuciones Inherentes nómina del Sector Público</v>
          </cell>
        </row>
        <row r="192">
          <cell r="A192">
            <v>1010402</v>
          </cell>
          <cell r="B192" t="str">
            <v>Contribuciones - Otros</v>
          </cell>
        </row>
        <row r="193">
          <cell r="A193" t="str">
            <v>1010402-1</v>
          </cell>
          <cell r="B193" t="str">
            <v>S.E.N.A.</v>
          </cell>
          <cell r="C193">
            <v>3536217</v>
          </cell>
        </row>
        <row r="194">
          <cell r="A194" t="str">
            <v>1010402-2</v>
          </cell>
          <cell r="B194" t="str">
            <v>I.C.B.F.</v>
          </cell>
          <cell r="C194">
            <v>5304563</v>
          </cell>
        </row>
        <row r="195">
          <cell r="A195">
            <v>1010499</v>
          </cell>
          <cell r="B195" t="str">
            <v>Vigencias Anteriores</v>
          </cell>
          <cell r="C195">
            <v>0</v>
          </cell>
        </row>
        <row r="197">
          <cell r="A197">
            <v>1020010</v>
          </cell>
          <cell r="B197" t="str">
            <v>Gastos de Operación</v>
          </cell>
        </row>
        <row r="199">
          <cell r="A199">
            <v>1020100</v>
          </cell>
          <cell r="B199" t="str">
            <v>Servicios Personales Asociados a Nómina</v>
          </cell>
        </row>
        <row r="200">
          <cell r="A200">
            <v>1020101</v>
          </cell>
          <cell r="B200" t="str">
            <v>Sueldos del Personal de nómina</v>
          </cell>
          <cell r="C200">
            <v>526014884</v>
          </cell>
        </row>
        <row r="201">
          <cell r="A201">
            <v>1020102</v>
          </cell>
          <cell r="B201" t="str">
            <v>Horas Extras,Dominic.,Festivos y Rec. Nocturnos</v>
          </cell>
          <cell r="C201">
            <v>30266180</v>
          </cell>
        </row>
        <row r="202">
          <cell r="A202">
            <v>1020103</v>
          </cell>
          <cell r="B202" t="str">
            <v>Prima Técnica</v>
          </cell>
          <cell r="C202">
            <v>0</v>
          </cell>
        </row>
        <row r="203">
          <cell r="A203">
            <v>1020104</v>
          </cell>
          <cell r="B203" t="str">
            <v>Otros</v>
          </cell>
        </row>
        <row r="204">
          <cell r="A204" t="str">
            <v>1020104-1</v>
          </cell>
          <cell r="B204" t="str">
            <v xml:space="preserve">Prima de Navidad </v>
          </cell>
          <cell r="C204">
            <v>43523921</v>
          </cell>
        </row>
        <row r="205">
          <cell r="A205" t="str">
            <v>1020104-2</v>
          </cell>
          <cell r="B205" t="str">
            <v>Prima de Vacaciones</v>
          </cell>
          <cell r="C205">
            <v>20859241</v>
          </cell>
        </row>
        <row r="206">
          <cell r="A206" t="str">
            <v>1020104-3</v>
          </cell>
          <cell r="B206" t="str">
            <v>Bonificación  por servicios prestados</v>
          </cell>
          <cell r="C206">
            <v>0</v>
          </cell>
        </row>
        <row r="207">
          <cell r="A207" t="str">
            <v>1020104-4</v>
          </cell>
          <cell r="B207" t="str">
            <v>Prima de Servicios</v>
          </cell>
          <cell r="C207">
            <v>18062986</v>
          </cell>
        </row>
        <row r="208">
          <cell r="A208" t="str">
            <v>1020104-5</v>
          </cell>
          <cell r="B208" t="str">
            <v>Bonificación Convencional</v>
          </cell>
          <cell r="C208">
            <v>0</v>
          </cell>
        </row>
        <row r="209">
          <cell r="A209" t="str">
            <v>1020104-6</v>
          </cell>
          <cell r="B209" t="str">
            <v>Auxilio de Transporte</v>
          </cell>
          <cell r="C209">
            <v>0</v>
          </cell>
        </row>
        <row r="210">
          <cell r="A210" t="str">
            <v>1020104-7</v>
          </cell>
          <cell r="B210" t="str">
            <v>Auxilio de Alimentación</v>
          </cell>
          <cell r="C210">
            <v>886614</v>
          </cell>
        </row>
        <row r="211">
          <cell r="A211" t="str">
            <v>1020104-8</v>
          </cell>
          <cell r="B211" t="str">
            <v>Indemnizaciones por Vacaciones o Supresión de Cargos por Reestructuración</v>
          </cell>
          <cell r="C211">
            <v>0</v>
          </cell>
        </row>
        <row r="212">
          <cell r="A212" t="str">
            <v>1020104-9</v>
          </cell>
          <cell r="B212" t="str">
            <v>Bonificación Especial por Recreación</v>
          </cell>
          <cell r="C212">
            <v>1584882</v>
          </cell>
        </row>
        <row r="213">
          <cell r="A213" t="str">
            <v>1020104-10</v>
          </cell>
          <cell r="B213" t="str">
            <v>Prima de Vida Cara</v>
          </cell>
          <cell r="C213">
            <v>4985564</v>
          </cell>
        </row>
        <row r="214">
          <cell r="A214">
            <v>1020199</v>
          </cell>
          <cell r="B214" t="str">
            <v>Vigencias Anteriores</v>
          </cell>
          <cell r="C214">
            <v>0</v>
          </cell>
        </row>
        <row r="216">
          <cell r="A216">
            <v>1020200</v>
          </cell>
          <cell r="B216" t="str">
            <v>Servicios Personales Indirectos</v>
          </cell>
        </row>
        <row r="217">
          <cell r="A217" t="str">
            <v>1020200-1</v>
          </cell>
          <cell r="B217" t="str">
            <v>Remuneración por Servicios Técnicos</v>
          </cell>
          <cell r="C217">
            <v>255679878</v>
          </cell>
        </row>
        <row r="218">
          <cell r="A218" t="str">
            <v>1020200-2</v>
          </cell>
          <cell r="B218" t="str">
            <v>Personal Supernumerario</v>
          </cell>
          <cell r="C218">
            <v>0</v>
          </cell>
        </row>
        <row r="219">
          <cell r="A219" t="str">
            <v>1020200-3</v>
          </cell>
          <cell r="B219" t="str">
            <v>Otros Honorarios</v>
          </cell>
          <cell r="C219">
            <v>0</v>
          </cell>
        </row>
        <row r="220">
          <cell r="A220">
            <v>1020299</v>
          </cell>
          <cell r="B220" t="str">
            <v>Vigencias Anteriores</v>
          </cell>
          <cell r="C220">
            <v>0</v>
          </cell>
        </row>
        <row r="222">
          <cell r="A222">
            <v>1020300</v>
          </cell>
          <cell r="B222" t="str">
            <v>Contribuciones Inherentes nómina al Sector Privado</v>
          </cell>
        </row>
        <row r="223">
          <cell r="A223">
            <v>1020301</v>
          </cell>
          <cell r="B223" t="str">
            <v>Contribuciones - SGP - Aportes Patronales - Cuentas Maestras</v>
          </cell>
        </row>
        <row r="224">
          <cell r="A224" t="str">
            <v>1020301-1</v>
          </cell>
          <cell r="B224" t="str">
            <v>E.P.S. - Aportes cuentas maestras</v>
          </cell>
          <cell r="C224">
            <v>0</v>
          </cell>
        </row>
        <row r="225">
          <cell r="A225" t="str">
            <v>1020301-2</v>
          </cell>
          <cell r="B225" t="str">
            <v>Fondos pensionales - Aportes cuentas maestras</v>
          </cell>
          <cell r="C225">
            <v>0</v>
          </cell>
        </row>
        <row r="226">
          <cell r="A226" t="str">
            <v>1020301-3</v>
          </cell>
          <cell r="B226" t="str">
            <v>Fondos de cesantías - Aportes cuentas maestras</v>
          </cell>
          <cell r="C226">
            <v>0</v>
          </cell>
        </row>
        <row r="227">
          <cell r="A227" t="str">
            <v>1020301-4</v>
          </cell>
          <cell r="B227" t="str">
            <v>Riesgos laborales - Aportes cuentas maestras</v>
          </cell>
          <cell r="C227">
            <v>0</v>
          </cell>
        </row>
        <row r="228">
          <cell r="A228">
            <v>1020302</v>
          </cell>
          <cell r="B228" t="str">
            <v>Contribuciones - Otros</v>
          </cell>
        </row>
        <row r="229">
          <cell r="A229" t="str">
            <v>1020302-1</v>
          </cell>
          <cell r="B229" t="str">
            <v>E.P.S. - Aportes con recursos propios</v>
          </cell>
          <cell r="C229">
            <v>47293844</v>
          </cell>
        </row>
        <row r="230">
          <cell r="A230" t="str">
            <v>1020302-2</v>
          </cell>
          <cell r="B230" t="str">
            <v>Fondos pensionales - Aportes con recursos propios</v>
          </cell>
          <cell r="C230">
            <v>68614837</v>
          </cell>
        </row>
        <row r="231">
          <cell r="A231" t="str">
            <v>1020302-3</v>
          </cell>
          <cell r="B231" t="str">
            <v>Fondos de cesantías - Aportes con recursos propios</v>
          </cell>
          <cell r="C231">
            <v>68410764</v>
          </cell>
        </row>
        <row r="232">
          <cell r="A232" t="str">
            <v>1020302-4</v>
          </cell>
          <cell r="B232" t="str">
            <v>Riesgos laborales - Aportes con recursos propios</v>
          </cell>
          <cell r="C232">
            <v>13928813</v>
          </cell>
        </row>
        <row r="233">
          <cell r="A233" t="str">
            <v>1020302-5</v>
          </cell>
          <cell r="B233" t="str">
            <v>Aporte a Caja Compensación Familiar</v>
          </cell>
          <cell r="C233">
            <v>22155932</v>
          </cell>
        </row>
        <row r="234">
          <cell r="A234">
            <v>1020399</v>
          </cell>
          <cell r="B234" t="str">
            <v>Vigencias Anteriores</v>
          </cell>
          <cell r="C234">
            <v>0</v>
          </cell>
        </row>
        <row r="236">
          <cell r="A236">
            <v>1020400</v>
          </cell>
          <cell r="B236" t="str">
            <v>Contribuciones Inherentes nómina del Sector Publico</v>
          </cell>
        </row>
        <row r="237">
          <cell r="A237">
            <v>1020402</v>
          </cell>
          <cell r="B237" t="str">
            <v>Contribuciones - Otros</v>
          </cell>
        </row>
        <row r="238">
          <cell r="A238" t="str">
            <v>1020402-1</v>
          </cell>
          <cell r="B238" t="str">
            <v>S.E.N.A.</v>
          </cell>
          <cell r="C238">
            <v>11078857</v>
          </cell>
        </row>
        <row r="239">
          <cell r="A239" t="str">
            <v>1020402-2</v>
          </cell>
          <cell r="B239" t="str">
            <v>I.C.B.F.</v>
          </cell>
          <cell r="C239">
            <v>16616919</v>
          </cell>
        </row>
        <row r="240">
          <cell r="A240">
            <v>1020499</v>
          </cell>
          <cell r="B240" t="str">
            <v>Vigencias Anteriores</v>
          </cell>
          <cell r="C240">
            <v>0</v>
          </cell>
        </row>
        <row r="242">
          <cell r="A242">
            <v>2000000</v>
          </cell>
          <cell r="B242" t="str">
            <v>GASTOS GENERALES</v>
          </cell>
        </row>
        <row r="244">
          <cell r="A244">
            <v>2010000</v>
          </cell>
          <cell r="B244" t="str">
            <v>Gastos de Administración</v>
          </cell>
        </row>
        <row r="246">
          <cell r="A246">
            <v>2010100</v>
          </cell>
          <cell r="B246" t="str">
            <v>Adquisición de bienes</v>
          </cell>
        </row>
        <row r="247">
          <cell r="A247" t="str">
            <v>2010100-1</v>
          </cell>
          <cell r="B247" t="str">
            <v>Compra de Equipos</v>
          </cell>
          <cell r="C247">
            <v>2814817</v>
          </cell>
        </row>
        <row r="248">
          <cell r="A248" t="str">
            <v>2010100-2</v>
          </cell>
          <cell r="B248" t="str">
            <v>Materiales</v>
          </cell>
          <cell r="C248">
            <v>22109936</v>
          </cell>
        </row>
        <row r="249">
          <cell r="A249" t="str">
            <v>2010100-3</v>
          </cell>
          <cell r="B249" t="str">
            <v>Salud Ocupacional</v>
          </cell>
          <cell r="C249">
            <v>0</v>
          </cell>
        </row>
        <row r="250">
          <cell r="A250" t="str">
            <v>2010100-4</v>
          </cell>
          <cell r="C250">
            <v>0</v>
          </cell>
        </row>
        <row r="251">
          <cell r="A251" t="str">
            <v>2010100-5</v>
          </cell>
          <cell r="C251">
            <v>0</v>
          </cell>
        </row>
        <row r="252">
          <cell r="A252" t="str">
            <v>2010100-6</v>
          </cell>
          <cell r="C252">
            <v>0</v>
          </cell>
        </row>
        <row r="253">
          <cell r="A253">
            <v>2010199</v>
          </cell>
          <cell r="B253" t="str">
            <v>Vigencias Anteriores</v>
          </cell>
          <cell r="C253">
            <v>0</v>
          </cell>
        </row>
        <row r="255">
          <cell r="A255">
            <v>2010200</v>
          </cell>
          <cell r="B255" t="str">
            <v>Adquisición de Servicios</v>
          </cell>
        </row>
        <row r="256">
          <cell r="A256" t="str">
            <v>2010200-1</v>
          </cell>
          <cell r="B256" t="str">
            <v>Seguros</v>
          </cell>
          <cell r="C256">
            <v>23233296</v>
          </cell>
        </row>
        <row r="257">
          <cell r="A257" t="str">
            <v>2010200-2</v>
          </cell>
          <cell r="B257" t="str">
            <v>Impresos y Publicaciones</v>
          </cell>
          <cell r="C257">
            <v>4478024</v>
          </cell>
        </row>
        <row r="258">
          <cell r="A258" t="str">
            <v>2010200-3</v>
          </cell>
          <cell r="B258" t="str">
            <v xml:space="preserve">Servicios Públicos </v>
          </cell>
          <cell r="C258">
            <v>16061227</v>
          </cell>
        </row>
        <row r="259">
          <cell r="A259" t="str">
            <v>2010200-4</v>
          </cell>
          <cell r="B259" t="str">
            <v>Comunicaciones y Transportes</v>
          </cell>
          <cell r="C259">
            <v>18919605</v>
          </cell>
        </row>
        <row r="260">
          <cell r="A260" t="str">
            <v>2010200-5</v>
          </cell>
          <cell r="B260" t="str">
            <v>Viáticos y Gastos de Viaje</v>
          </cell>
          <cell r="C260">
            <v>4731840</v>
          </cell>
        </row>
        <row r="261">
          <cell r="A261" t="str">
            <v>2010200-6</v>
          </cell>
          <cell r="B261" t="str">
            <v>Arrendamientos</v>
          </cell>
          <cell r="C261">
            <v>0</v>
          </cell>
        </row>
        <row r="262">
          <cell r="A262" t="str">
            <v>2010200-7</v>
          </cell>
          <cell r="B262" t="str">
            <v>Vigilancia y Aseo</v>
          </cell>
          <cell r="C262">
            <v>45013515</v>
          </cell>
        </row>
        <row r="263">
          <cell r="A263" t="str">
            <v>2010200-8</v>
          </cell>
          <cell r="B263" t="str">
            <v>Bienestar Social</v>
          </cell>
          <cell r="C263">
            <v>14493574</v>
          </cell>
        </row>
        <row r="264">
          <cell r="A264" t="str">
            <v>2010200-9</v>
          </cell>
          <cell r="B264" t="str">
            <v>Capacitación, estimulos, incentivos, programa de calidad</v>
          </cell>
          <cell r="C264">
            <v>85513</v>
          </cell>
        </row>
        <row r="265">
          <cell r="A265" t="str">
            <v>2010200-10</v>
          </cell>
          <cell r="B265" t="str">
            <v>Pagos otras IPS</v>
          </cell>
          <cell r="C265">
            <v>0</v>
          </cell>
        </row>
        <row r="266">
          <cell r="A266" t="str">
            <v>2010200-11</v>
          </cell>
          <cell r="B266" t="str">
            <v>Gastos financieros</v>
          </cell>
          <cell r="C266">
            <v>4571327</v>
          </cell>
        </row>
        <row r="267">
          <cell r="A267" t="str">
            <v>2010200-12</v>
          </cell>
          <cell r="C267">
            <v>0</v>
          </cell>
        </row>
        <row r="268">
          <cell r="A268" t="str">
            <v>2010200-13</v>
          </cell>
          <cell r="C268">
            <v>0</v>
          </cell>
        </row>
        <row r="269">
          <cell r="A269" t="str">
            <v>2010200-14</v>
          </cell>
          <cell r="C269">
            <v>0</v>
          </cell>
        </row>
        <row r="270">
          <cell r="A270" t="str">
            <v>2010200-15</v>
          </cell>
          <cell r="C270">
            <v>0</v>
          </cell>
        </row>
        <row r="271">
          <cell r="A271">
            <v>2010299</v>
          </cell>
          <cell r="B271" t="str">
            <v>Vigencias Anteriores</v>
          </cell>
          <cell r="C271">
            <v>0</v>
          </cell>
        </row>
        <row r="273">
          <cell r="A273">
            <v>2010300</v>
          </cell>
          <cell r="B273" t="str">
            <v>Impuestos y Multas</v>
          </cell>
        </row>
        <row r="274">
          <cell r="A274" t="str">
            <v>2010300-1</v>
          </cell>
          <cell r="B274" t="str">
            <v>Impuestos (Predial, Vehiculos, Otros)</v>
          </cell>
          <cell r="C274">
            <v>1703804</v>
          </cell>
        </row>
        <row r="275">
          <cell r="A275">
            <v>2010399</v>
          </cell>
          <cell r="B275" t="str">
            <v>Vigencias Anteriores</v>
          </cell>
          <cell r="C275">
            <v>0</v>
          </cell>
        </row>
        <row r="277">
          <cell r="A277">
            <v>2020010</v>
          </cell>
          <cell r="B277" t="str">
            <v>Gastos de Operación</v>
          </cell>
        </row>
        <row r="279">
          <cell r="A279">
            <v>2020100</v>
          </cell>
          <cell r="B279" t="str">
            <v>Adquisición de bienes</v>
          </cell>
        </row>
        <row r="280">
          <cell r="A280">
            <v>2020101</v>
          </cell>
          <cell r="B280" t="str">
            <v>Mantenimiento Hospitalario</v>
          </cell>
          <cell r="C280">
            <v>32000000</v>
          </cell>
        </row>
        <row r="281">
          <cell r="A281">
            <v>2020102</v>
          </cell>
          <cell r="B281" t="str">
            <v>Otros</v>
          </cell>
        </row>
        <row r="282">
          <cell r="A282" t="str">
            <v>2020102-1</v>
          </cell>
          <cell r="B282" t="str">
            <v xml:space="preserve">   Compra de Equipo e Instr. Mco. y Laborat.</v>
          </cell>
          <cell r="C282">
            <v>4230467</v>
          </cell>
        </row>
        <row r="283">
          <cell r="A283" t="str">
            <v>2020102-2</v>
          </cell>
          <cell r="B283" t="str">
            <v xml:space="preserve">   Materiales</v>
          </cell>
          <cell r="C283">
            <v>29363026</v>
          </cell>
        </row>
        <row r="284">
          <cell r="A284" t="str">
            <v>2020102-3</v>
          </cell>
          <cell r="C284">
            <v>0</v>
          </cell>
        </row>
        <row r="285">
          <cell r="A285">
            <v>2020199</v>
          </cell>
          <cell r="B285" t="str">
            <v>Vigencias Anteriores</v>
          </cell>
          <cell r="C285">
            <v>0</v>
          </cell>
        </row>
        <row r="287">
          <cell r="A287">
            <v>2020200</v>
          </cell>
          <cell r="B287" t="str">
            <v>Adquisición de Servicios</v>
          </cell>
        </row>
        <row r="288">
          <cell r="A288">
            <v>2020201</v>
          </cell>
          <cell r="B288" t="str">
            <v>Mantenimiento Hospitalario</v>
          </cell>
          <cell r="C288">
            <v>67489886</v>
          </cell>
        </row>
        <row r="289">
          <cell r="A289">
            <v>2020202</v>
          </cell>
          <cell r="B289" t="str">
            <v>Otros</v>
          </cell>
        </row>
        <row r="290">
          <cell r="A290" t="str">
            <v>2020202-1</v>
          </cell>
          <cell r="B290" t="str">
            <v>Seguros</v>
          </cell>
          <cell r="C290">
            <v>25619633</v>
          </cell>
        </row>
        <row r="291">
          <cell r="A291" t="str">
            <v>2020202-2</v>
          </cell>
          <cell r="B291" t="str">
            <v>Impresos y Publicaciones</v>
          </cell>
          <cell r="C291">
            <v>3628234</v>
          </cell>
        </row>
        <row r="292">
          <cell r="A292" t="str">
            <v>2020202-3</v>
          </cell>
          <cell r="B292" t="str">
            <v>Pagos otras IPS</v>
          </cell>
          <cell r="C292">
            <v>0</v>
          </cell>
        </row>
        <row r="293">
          <cell r="A293" t="str">
            <v>2020202-4</v>
          </cell>
          <cell r="B293" t="str">
            <v>Comunicaciones y Transportes</v>
          </cell>
          <cell r="C293">
            <v>9544392</v>
          </cell>
        </row>
        <row r="294">
          <cell r="A294" t="str">
            <v>2020202-5</v>
          </cell>
          <cell r="B294" t="str">
            <v>Viáticos y Gastos de Viaje</v>
          </cell>
          <cell r="C294">
            <v>4692122</v>
          </cell>
        </row>
        <row r="295">
          <cell r="A295" t="str">
            <v>2020202-6</v>
          </cell>
          <cell r="B295" t="str">
            <v>Plan Integral de Manejos de Residuos Sólidos Hospitalarios</v>
          </cell>
          <cell r="C295">
            <v>7000000</v>
          </cell>
        </row>
        <row r="296">
          <cell r="A296" t="str">
            <v>2020202-7</v>
          </cell>
          <cell r="B296" t="str">
            <v>Servicios de laboratorio contratados con terceros</v>
          </cell>
          <cell r="C296">
            <v>33000000</v>
          </cell>
        </row>
        <row r="297">
          <cell r="A297" t="str">
            <v>2020202-8</v>
          </cell>
          <cell r="B297" t="str">
            <v>Servicios de rayos X e imaginología contratados con terceros</v>
          </cell>
          <cell r="C297">
            <v>11936157</v>
          </cell>
        </row>
        <row r="298">
          <cell r="A298" t="str">
            <v>2020202-9</v>
          </cell>
          <cell r="B298" t="str">
            <v>Arrendamientos</v>
          </cell>
          <cell r="C298">
            <v>583076</v>
          </cell>
        </row>
        <row r="299">
          <cell r="A299" t="str">
            <v>2020202-10</v>
          </cell>
          <cell r="B299" t="str">
            <v>Servicios Públicos</v>
          </cell>
          <cell r="C299">
            <v>16039629</v>
          </cell>
        </row>
        <row r="300">
          <cell r="A300" t="str">
            <v>2020202-11</v>
          </cell>
        </row>
        <row r="301">
          <cell r="A301">
            <v>2020299</v>
          </cell>
          <cell r="B301" t="str">
            <v>Vigencias Anteriores</v>
          </cell>
          <cell r="C301">
            <v>0</v>
          </cell>
        </row>
        <row r="303">
          <cell r="A303">
            <v>3000000</v>
          </cell>
          <cell r="B303" t="str">
            <v>TRANSFERENCIAS CORRIENTES</v>
          </cell>
        </row>
        <row r="305">
          <cell r="A305">
            <v>3100000</v>
          </cell>
          <cell r="B305" t="str">
            <v>Transferencias al Sector Público</v>
          </cell>
        </row>
        <row r="306">
          <cell r="A306">
            <v>3100003</v>
          </cell>
          <cell r="B306" t="str">
            <v>Entidades Públicas (Contraloria, Supersalud,…)</v>
          </cell>
          <cell r="C306">
            <v>0</v>
          </cell>
        </row>
        <row r="307">
          <cell r="A307">
            <v>3199999</v>
          </cell>
          <cell r="B307" t="str">
            <v>Vigencias Anteriores</v>
          </cell>
          <cell r="C307">
            <v>0</v>
          </cell>
        </row>
        <row r="309">
          <cell r="A309">
            <v>320000</v>
          </cell>
          <cell r="B309" t="str">
            <v>Transf. Previsión y Seguridad Social</v>
          </cell>
        </row>
        <row r="310">
          <cell r="A310">
            <v>3200100</v>
          </cell>
          <cell r="B310" t="str">
            <v>Pensiones y Jubilaciones (Pago Directo)</v>
          </cell>
          <cell r="C310">
            <v>10530331</v>
          </cell>
        </row>
        <row r="311">
          <cell r="A311">
            <v>3200200</v>
          </cell>
          <cell r="B311" t="str">
            <v>Cesantías Pago Directo (Pago Directo)</v>
          </cell>
        </row>
        <row r="312">
          <cell r="A312">
            <v>3200300</v>
          </cell>
          <cell r="B312" t="str">
            <v>Bonos, cuotas de Bonos y cuotas partes jubilatorias</v>
          </cell>
          <cell r="C312">
            <v>0</v>
          </cell>
        </row>
        <row r="313">
          <cell r="A313">
            <v>3200400</v>
          </cell>
          <cell r="B313" t="str">
            <v>Intereses a las cesantias</v>
          </cell>
          <cell r="C313">
            <v>6494567</v>
          </cell>
        </row>
        <row r="314">
          <cell r="A314">
            <v>3299999</v>
          </cell>
          <cell r="B314" t="str">
            <v>Vigencias Anteriores</v>
          </cell>
          <cell r="C314">
            <v>0</v>
          </cell>
        </row>
        <row r="316">
          <cell r="A316">
            <v>3300000</v>
          </cell>
          <cell r="B316" t="str">
            <v>Otras Transferencias</v>
          </cell>
        </row>
        <row r="317">
          <cell r="A317">
            <v>3300100</v>
          </cell>
          <cell r="B317" t="str">
            <v>Sentencias y Conciliaciones</v>
          </cell>
          <cell r="C317">
            <v>22950460</v>
          </cell>
        </row>
        <row r="318">
          <cell r="A318">
            <v>3300200</v>
          </cell>
          <cell r="B318" t="str">
            <v>Destinatarios de otras transferencias</v>
          </cell>
        </row>
        <row r="319">
          <cell r="A319" t="str">
            <v>3300200-1</v>
          </cell>
          <cell r="B319" t="str">
            <v>COHAN</v>
          </cell>
          <cell r="C319">
            <v>4000000</v>
          </cell>
        </row>
        <row r="320">
          <cell r="A320" t="str">
            <v>3300200-2</v>
          </cell>
          <cell r="B320" t="str">
            <v>AESA</v>
          </cell>
          <cell r="C320">
            <v>4000000</v>
          </cell>
        </row>
        <row r="321">
          <cell r="A321" t="str">
            <v>3300200-3</v>
          </cell>
          <cell r="B321" t="str">
            <v xml:space="preserve">OTRAS </v>
          </cell>
          <cell r="C321">
            <v>3820360</v>
          </cell>
        </row>
        <row r="322">
          <cell r="A322">
            <v>3399999</v>
          </cell>
          <cell r="B322" t="str">
            <v>Vigencias Anteriores</v>
          </cell>
          <cell r="C322">
            <v>0</v>
          </cell>
        </row>
        <row r="324">
          <cell r="A324" t="str">
            <v>B</v>
          </cell>
          <cell r="B324" t="str">
            <v>GASTOS DE OPERACION COMERCIAL Y PRESTACION DE SERVICIOS</v>
          </cell>
          <cell r="C324">
            <v>274888987</v>
          </cell>
        </row>
        <row r="326">
          <cell r="A326">
            <v>4000000</v>
          </cell>
          <cell r="B326" t="str">
            <v>GASTOS  DE PRESTACION DE SERVICIOS</v>
          </cell>
        </row>
        <row r="328">
          <cell r="A328">
            <v>4100000</v>
          </cell>
          <cell r="B328" t="str">
            <v>Insumos y Suministros Hospitalarios</v>
          </cell>
        </row>
        <row r="329">
          <cell r="A329">
            <v>4100100</v>
          </cell>
          <cell r="B329" t="str">
            <v>Compra de Bienes para la Prestacion de servicios</v>
          </cell>
        </row>
        <row r="330">
          <cell r="A330" t="str">
            <v>4100100-1</v>
          </cell>
          <cell r="B330" t="str">
            <v>Productos Farmaceuticos</v>
          </cell>
          <cell r="C330">
            <v>208323985</v>
          </cell>
        </row>
        <row r="331">
          <cell r="A331" t="str">
            <v>4100100-2</v>
          </cell>
          <cell r="B331" t="str">
            <v>Material Médico Quirúrgico</v>
          </cell>
          <cell r="C331">
            <v>26196015</v>
          </cell>
        </row>
        <row r="332">
          <cell r="A332" t="str">
            <v>4100100-3</v>
          </cell>
          <cell r="B332" t="str">
            <v>Material de Laboratorio</v>
          </cell>
          <cell r="C332">
            <v>22000000</v>
          </cell>
        </row>
        <row r="333">
          <cell r="A333" t="str">
            <v>4100100-4</v>
          </cell>
          <cell r="B333" t="str">
            <v>Material para Odontologia</v>
          </cell>
          <cell r="C333">
            <v>15368987</v>
          </cell>
        </row>
        <row r="334">
          <cell r="A334" t="str">
            <v>4100100-5</v>
          </cell>
          <cell r="B334" t="str">
            <v>Material para Rayos X</v>
          </cell>
          <cell r="C334">
            <v>3000000</v>
          </cell>
        </row>
        <row r="335">
          <cell r="A335" t="str">
            <v>4100100-6</v>
          </cell>
          <cell r="C335">
            <v>0</v>
          </cell>
        </row>
        <row r="336">
          <cell r="A336" t="str">
            <v>4100100-7</v>
          </cell>
          <cell r="C336">
            <v>0</v>
          </cell>
        </row>
        <row r="337">
          <cell r="A337">
            <v>4100200</v>
          </cell>
          <cell r="B337" t="str">
            <v>Gastos Complementarios e Intermedios</v>
          </cell>
        </row>
        <row r="338">
          <cell r="A338" t="str">
            <v>4100200-1</v>
          </cell>
          <cell r="B338" t="str">
            <v xml:space="preserve">     Alimentación</v>
          </cell>
          <cell r="C338">
            <v>0</v>
          </cell>
        </row>
        <row r="339">
          <cell r="A339" t="str">
            <v>4100200-2</v>
          </cell>
          <cell r="C339">
            <v>0</v>
          </cell>
        </row>
        <row r="340">
          <cell r="A340" t="str">
            <v>4100200-3</v>
          </cell>
          <cell r="C340">
            <v>0</v>
          </cell>
        </row>
        <row r="341">
          <cell r="A341">
            <v>4199999</v>
          </cell>
          <cell r="B341" t="str">
            <v>Vigencias Anteriores</v>
          </cell>
          <cell r="C341">
            <v>0</v>
          </cell>
        </row>
        <row r="343">
          <cell r="A343">
            <v>5000000</v>
          </cell>
          <cell r="B343" t="str">
            <v>GASTOS DE COMERCIALIZACION</v>
          </cell>
        </row>
        <row r="345">
          <cell r="A345">
            <v>5100000</v>
          </cell>
          <cell r="B345" t="str">
            <v>Insumos y Suministros para Venta al Público</v>
          </cell>
        </row>
        <row r="346">
          <cell r="A346">
            <v>5100100</v>
          </cell>
          <cell r="B346" t="str">
            <v>Compra de Bienes para la venta</v>
          </cell>
        </row>
        <row r="347">
          <cell r="A347" t="str">
            <v>5100100-1</v>
          </cell>
          <cell r="B347" t="str">
            <v>Productos Farmaceuticos</v>
          </cell>
          <cell r="C347">
            <v>0</v>
          </cell>
        </row>
        <row r="348">
          <cell r="A348" t="str">
            <v>5100100-2</v>
          </cell>
          <cell r="B348" t="str">
            <v>Material Médico Quirúrgico</v>
          </cell>
          <cell r="C348">
            <v>0</v>
          </cell>
        </row>
        <row r="349">
          <cell r="A349" t="str">
            <v>5100100-3</v>
          </cell>
          <cell r="B349" t="str">
            <v>Material de Laboratorio</v>
          </cell>
          <cell r="C349">
            <v>0</v>
          </cell>
        </row>
        <row r="350">
          <cell r="A350" t="str">
            <v>5100100-4</v>
          </cell>
          <cell r="B350" t="str">
            <v>Material para Odontologia</v>
          </cell>
          <cell r="C350">
            <v>0</v>
          </cell>
        </row>
        <row r="351">
          <cell r="A351" t="str">
            <v>5100100-5</v>
          </cell>
          <cell r="B351" t="str">
            <v>Material para Rayos X</v>
          </cell>
          <cell r="C351">
            <v>0</v>
          </cell>
        </row>
        <row r="352">
          <cell r="A352" t="str">
            <v>5100100-6</v>
          </cell>
          <cell r="B352" t="str">
            <v>Material aseo personal, etc.</v>
          </cell>
          <cell r="C352">
            <v>0</v>
          </cell>
        </row>
        <row r="353">
          <cell r="A353" t="str">
            <v>5100100-7</v>
          </cell>
          <cell r="C353">
            <v>0</v>
          </cell>
        </row>
        <row r="354">
          <cell r="A354" t="str">
            <v>5100100-8</v>
          </cell>
          <cell r="C354">
            <v>0</v>
          </cell>
        </row>
        <row r="355">
          <cell r="A355">
            <v>5199999</v>
          </cell>
          <cell r="B355" t="str">
            <v>Vigencias Anteriores</v>
          </cell>
          <cell r="C355">
            <v>0</v>
          </cell>
        </row>
        <row r="357">
          <cell r="A357" t="str">
            <v>C</v>
          </cell>
          <cell r="B357" t="str">
            <v xml:space="preserve">SERVICIO DE LA DEUDA </v>
          </cell>
        </row>
        <row r="359">
          <cell r="A359">
            <v>7001000</v>
          </cell>
          <cell r="B359" t="str">
            <v>SERVICIO DE LA DEUDA INTERNA</v>
          </cell>
        </row>
        <row r="360">
          <cell r="A360">
            <v>7001100</v>
          </cell>
          <cell r="B360" t="str">
            <v>Amortización deuda Pública Interna</v>
          </cell>
          <cell r="C360">
            <v>0</v>
          </cell>
        </row>
        <row r="361">
          <cell r="A361">
            <v>7001200</v>
          </cell>
          <cell r="B361" t="str">
            <v>Intereses Comisiones y gastos de la Deuda Pública</v>
          </cell>
          <cell r="C361">
            <v>0</v>
          </cell>
        </row>
        <row r="362">
          <cell r="A362">
            <v>7001999</v>
          </cell>
          <cell r="B362" t="str">
            <v>Vigencias Anteriores</v>
          </cell>
          <cell r="C362">
            <v>0</v>
          </cell>
        </row>
        <row r="364">
          <cell r="A364">
            <v>7002001</v>
          </cell>
          <cell r="B364" t="str">
            <v>SERVICIO DE LA DEUDA EXTERNA</v>
          </cell>
        </row>
        <row r="365">
          <cell r="A365">
            <v>7002100</v>
          </cell>
          <cell r="B365" t="str">
            <v>Amortización deuda Pública Externa</v>
          </cell>
          <cell r="C365">
            <v>0</v>
          </cell>
        </row>
        <row r="366">
          <cell r="A366">
            <v>7002200</v>
          </cell>
          <cell r="B366" t="str">
            <v>Intereses Comisiones y gastos de la Deuda Pública</v>
          </cell>
          <cell r="C366">
            <v>0</v>
          </cell>
        </row>
        <row r="367">
          <cell r="A367">
            <v>7002999</v>
          </cell>
          <cell r="B367" t="str">
            <v>Vigencias Anteriores</v>
          </cell>
          <cell r="C367">
            <v>0</v>
          </cell>
        </row>
        <row r="369">
          <cell r="A369" t="str">
            <v>D</v>
          </cell>
          <cell r="B369" t="str">
            <v>INVERSION</v>
          </cell>
        </row>
        <row r="371">
          <cell r="A371">
            <v>8000000</v>
          </cell>
          <cell r="B371" t="str">
            <v>PROGRAMAS DE INVERSION</v>
          </cell>
        </row>
        <row r="373">
          <cell r="A373">
            <v>8001000</v>
          </cell>
          <cell r="B373" t="str">
            <v>Formación Bruta del Capital</v>
          </cell>
        </row>
        <row r="374">
          <cell r="A374" t="str">
            <v>8001000-1</v>
          </cell>
          <cell r="B374" t="str">
            <v>Subprogr.Construc. Remodelac. Adecuación y Apliac.1</v>
          </cell>
          <cell r="C374">
            <v>0</v>
          </cell>
        </row>
        <row r="375">
          <cell r="A375" t="str">
            <v>8001000-2</v>
          </cell>
          <cell r="B375" t="str">
            <v>Subprogr.Construc. Remodelac. Adecuación y Apliac.2</v>
          </cell>
          <cell r="C375">
            <v>0</v>
          </cell>
        </row>
        <row r="376">
          <cell r="A376" t="str">
            <v>8001000-3</v>
          </cell>
          <cell r="B376" t="str">
            <v>Subprogr.Construc. Remodelac. Adecuación y Apliac.3</v>
          </cell>
          <cell r="C376">
            <v>0</v>
          </cell>
        </row>
        <row r="377">
          <cell r="A377" t="str">
            <v>8001000-4</v>
          </cell>
          <cell r="B377" t="str">
            <v>Subprogr.Construc. Remodelac. Adecuación y Apliac.4</v>
          </cell>
          <cell r="C377">
            <v>0</v>
          </cell>
        </row>
        <row r="378">
          <cell r="A378" t="str">
            <v>8001000-5</v>
          </cell>
          <cell r="B378" t="str">
            <v>Subprogr.Construc. Remodelac. Adecuación y Apliac.5</v>
          </cell>
          <cell r="C378">
            <v>0</v>
          </cell>
        </row>
        <row r="379">
          <cell r="A379">
            <v>8001999</v>
          </cell>
          <cell r="B379" t="str">
            <v>Vigencias Anteriores</v>
          </cell>
          <cell r="C379">
            <v>0</v>
          </cell>
        </row>
        <row r="381">
          <cell r="A381">
            <v>8002001</v>
          </cell>
          <cell r="B381" t="str">
            <v>Gastos Operativos de Inversion   (Programas Especiales)</v>
          </cell>
        </row>
        <row r="382">
          <cell r="A382" t="str">
            <v>8002100-1</v>
          </cell>
          <cell r="B382" t="str">
            <v>Fondo de la Vivienda</v>
          </cell>
          <cell r="C382">
            <v>0</v>
          </cell>
        </row>
        <row r="383">
          <cell r="A383" t="str">
            <v>8002100-2</v>
          </cell>
          <cell r="B383" t="str">
            <v>Programas Especial 1</v>
          </cell>
          <cell r="C383">
            <v>0</v>
          </cell>
        </row>
        <row r="384">
          <cell r="A384" t="str">
            <v>8002100-3</v>
          </cell>
          <cell r="B384" t="str">
            <v>Programas Especial 2</v>
          </cell>
          <cell r="C384">
            <v>27723159</v>
          </cell>
        </row>
        <row r="385">
          <cell r="A385" t="str">
            <v>8002100-4</v>
          </cell>
          <cell r="B385" t="str">
            <v>Programas Especial 3</v>
          </cell>
          <cell r="C385">
            <v>0</v>
          </cell>
        </row>
        <row r="386">
          <cell r="A386" t="str">
            <v>8002100-5</v>
          </cell>
          <cell r="B386" t="str">
            <v>Programas Especial 4</v>
          </cell>
          <cell r="C386">
            <v>0</v>
          </cell>
        </row>
        <row r="387">
          <cell r="A387" t="str">
            <v>8002100-6</v>
          </cell>
          <cell r="B387" t="str">
            <v>Programas Especial 5</v>
          </cell>
          <cell r="C387">
            <v>0</v>
          </cell>
        </row>
        <row r="388">
          <cell r="A388" t="str">
            <v>8002100-7</v>
          </cell>
          <cell r="B388" t="str">
            <v>Programas Especial 6</v>
          </cell>
          <cell r="C388">
            <v>0</v>
          </cell>
        </row>
        <row r="389">
          <cell r="A389">
            <v>8002999</v>
          </cell>
          <cell r="B389" t="str">
            <v>Vigencias Anteriores</v>
          </cell>
          <cell r="C389">
            <v>0</v>
          </cell>
        </row>
        <row r="391">
          <cell r="A391" t="str">
            <v>E</v>
          </cell>
          <cell r="B391" t="str">
            <v>DISPONIBILIDAD FINAL</v>
          </cell>
        </row>
      </sheetData>
      <sheetData sheetId="7">
        <row r="17">
          <cell r="C17">
            <v>0</v>
          </cell>
        </row>
        <row r="18">
          <cell r="C18">
            <v>0</v>
          </cell>
        </row>
        <row r="19">
          <cell r="C19">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30">
          <cell r="C30">
            <v>0</v>
          </cell>
        </row>
        <row r="31">
          <cell r="C31">
            <v>0</v>
          </cell>
        </row>
        <row r="32">
          <cell r="C32">
            <v>0</v>
          </cell>
        </row>
        <row r="35">
          <cell r="C35">
            <v>0</v>
          </cell>
        </row>
        <row r="36">
          <cell r="C36">
            <v>0</v>
          </cell>
        </row>
        <row r="37">
          <cell r="C37">
            <v>0</v>
          </cell>
        </row>
        <row r="38">
          <cell r="C38">
            <v>0</v>
          </cell>
        </row>
        <row r="39">
          <cell r="C39">
            <v>0</v>
          </cell>
        </row>
        <row r="40">
          <cell r="C40">
            <v>0</v>
          </cell>
        </row>
        <row r="44">
          <cell r="C44">
            <v>0</v>
          </cell>
        </row>
        <row r="45">
          <cell r="C45">
            <v>0</v>
          </cell>
        </row>
        <row r="46">
          <cell r="C46">
            <v>0</v>
          </cell>
        </row>
        <row r="47">
          <cell r="C47">
            <v>0</v>
          </cell>
        </row>
        <row r="49">
          <cell r="C49">
            <v>0</v>
          </cell>
        </row>
        <row r="50">
          <cell r="C50">
            <v>0</v>
          </cell>
        </row>
        <row r="51">
          <cell r="C51">
            <v>0</v>
          </cell>
        </row>
        <row r="52">
          <cell r="C52">
            <v>0</v>
          </cell>
        </row>
        <row r="53">
          <cell r="C53">
            <v>0</v>
          </cell>
        </row>
        <row r="54">
          <cell r="C54">
            <v>0</v>
          </cell>
        </row>
        <row r="58">
          <cell r="C58">
            <v>0</v>
          </cell>
        </row>
        <row r="59">
          <cell r="C59">
            <v>0</v>
          </cell>
        </row>
        <row r="60">
          <cell r="C60">
            <v>0</v>
          </cell>
        </row>
        <row r="65">
          <cell r="C65">
            <v>0</v>
          </cell>
        </row>
        <row r="66">
          <cell r="C66">
            <v>0</v>
          </cell>
        </row>
        <row r="67">
          <cell r="C67">
            <v>0</v>
          </cell>
        </row>
        <row r="69">
          <cell r="C69">
            <v>0</v>
          </cell>
        </row>
        <row r="70">
          <cell r="C70">
            <v>0</v>
          </cell>
        </row>
        <row r="71">
          <cell r="C71">
            <v>0</v>
          </cell>
        </row>
        <row r="72">
          <cell r="C72">
            <v>0</v>
          </cell>
        </row>
        <row r="73">
          <cell r="C73">
            <v>0</v>
          </cell>
        </row>
        <row r="74">
          <cell r="C74">
            <v>0</v>
          </cell>
        </row>
        <row r="75">
          <cell r="C75">
            <v>0</v>
          </cell>
        </row>
        <row r="76">
          <cell r="C76">
            <v>0</v>
          </cell>
        </row>
        <row r="77">
          <cell r="C77">
            <v>0</v>
          </cell>
        </row>
        <row r="78">
          <cell r="C78">
            <v>0</v>
          </cell>
        </row>
        <row r="79">
          <cell r="C79">
            <v>0</v>
          </cell>
        </row>
        <row r="82">
          <cell r="C82">
            <v>0</v>
          </cell>
        </row>
        <row r="83">
          <cell r="C83">
            <v>0</v>
          </cell>
        </row>
        <row r="84">
          <cell r="C84">
            <v>0</v>
          </cell>
        </row>
        <row r="85">
          <cell r="C85">
            <v>0</v>
          </cell>
        </row>
        <row r="89">
          <cell r="C89">
            <v>0</v>
          </cell>
        </row>
        <row r="90">
          <cell r="C90">
            <v>0</v>
          </cell>
        </row>
        <row r="91">
          <cell r="C91">
            <v>0</v>
          </cell>
        </row>
        <row r="92">
          <cell r="C92">
            <v>0</v>
          </cell>
        </row>
        <row r="94">
          <cell r="C94">
            <v>0</v>
          </cell>
        </row>
        <row r="95">
          <cell r="C95">
            <v>0</v>
          </cell>
        </row>
        <row r="96">
          <cell r="C96">
            <v>0</v>
          </cell>
        </row>
        <row r="97">
          <cell r="C97">
            <v>0</v>
          </cell>
        </row>
        <row r="98">
          <cell r="C98">
            <v>0</v>
          </cell>
        </row>
        <row r="99">
          <cell r="C99">
            <v>0</v>
          </cell>
        </row>
        <row r="103">
          <cell r="C103">
            <v>0</v>
          </cell>
        </row>
        <row r="104">
          <cell r="C104">
            <v>0</v>
          </cell>
        </row>
        <row r="105">
          <cell r="C105">
            <v>0</v>
          </cell>
        </row>
        <row r="112">
          <cell r="C112">
            <v>0</v>
          </cell>
        </row>
        <row r="113">
          <cell r="C113">
            <v>0</v>
          </cell>
        </row>
        <row r="114">
          <cell r="C114">
            <v>0</v>
          </cell>
        </row>
        <row r="115">
          <cell r="C115">
            <v>0</v>
          </cell>
        </row>
        <row r="116">
          <cell r="C116">
            <v>0</v>
          </cell>
        </row>
        <row r="117">
          <cell r="C117">
            <v>0</v>
          </cell>
        </row>
        <row r="118">
          <cell r="C118">
            <v>0</v>
          </cell>
        </row>
        <row r="121">
          <cell r="C121">
            <v>0</v>
          </cell>
        </row>
        <row r="122">
          <cell r="C122">
            <v>0</v>
          </cell>
        </row>
        <row r="123">
          <cell r="C123">
            <v>0</v>
          </cell>
        </row>
        <row r="124">
          <cell r="C124">
            <v>0</v>
          </cell>
        </row>
        <row r="125">
          <cell r="C125">
            <v>0</v>
          </cell>
        </row>
        <row r="126">
          <cell r="C126">
            <v>0</v>
          </cell>
        </row>
        <row r="127">
          <cell r="C127">
            <v>0</v>
          </cell>
        </row>
        <row r="128">
          <cell r="C128">
            <v>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9">
          <cell r="C139">
            <v>0</v>
          </cell>
        </row>
        <row r="140">
          <cell r="C140">
            <v>0</v>
          </cell>
        </row>
        <row r="145">
          <cell r="C145">
            <v>0</v>
          </cell>
        </row>
        <row r="147">
          <cell r="C147">
            <v>0</v>
          </cell>
        </row>
        <row r="148">
          <cell r="C148">
            <v>0</v>
          </cell>
        </row>
        <row r="149">
          <cell r="C149">
            <v>0</v>
          </cell>
        </row>
        <row r="150">
          <cell r="C150">
            <v>0</v>
          </cell>
        </row>
        <row r="153">
          <cell r="C153">
            <v>0</v>
          </cell>
        </row>
        <row r="155">
          <cell r="C155">
            <v>0</v>
          </cell>
        </row>
        <row r="156">
          <cell r="C156">
            <v>0</v>
          </cell>
        </row>
        <row r="157">
          <cell r="C157">
            <v>0</v>
          </cell>
        </row>
        <row r="158">
          <cell r="C158">
            <v>0</v>
          </cell>
        </row>
        <row r="159">
          <cell r="C159">
            <v>0</v>
          </cell>
        </row>
        <row r="160">
          <cell r="C160">
            <v>0</v>
          </cell>
        </row>
        <row r="161">
          <cell r="C161">
            <v>0</v>
          </cell>
        </row>
        <row r="162">
          <cell r="C162">
            <v>0</v>
          </cell>
        </row>
        <row r="163">
          <cell r="C163">
            <v>0</v>
          </cell>
        </row>
        <row r="164">
          <cell r="C164">
            <v>0</v>
          </cell>
        </row>
        <row r="166">
          <cell r="C166">
            <v>0</v>
          </cell>
        </row>
        <row r="171">
          <cell r="C171">
            <v>0</v>
          </cell>
        </row>
        <row r="172">
          <cell r="C172">
            <v>0</v>
          </cell>
        </row>
        <row r="175">
          <cell r="C175">
            <v>0</v>
          </cell>
        </row>
        <row r="176">
          <cell r="C176">
            <v>0</v>
          </cell>
        </row>
        <row r="177">
          <cell r="C177">
            <v>0</v>
          </cell>
        </row>
        <row r="178">
          <cell r="C178">
            <v>0</v>
          </cell>
        </row>
        <row r="179">
          <cell r="C179">
            <v>0</v>
          </cell>
        </row>
        <row r="182">
          <cell r="C182">
            <v>0</v>
          </cell>
        </row>
        <row r="184">
          <cell r="C184">
            <v>0</v>
          </cell>
        </row>
        <row r="185">
          <cell r="C185">
            <v>0</v>
          </cell>
        </row>
        <row r="186">
          <cell r="C186">
            <v>0</v>
          </cell>
        </row>
        <row r="187">
          <cell r="C187">
            <v>0</v>
          </cell>
        </row>
        <row r="189">
          <cell r="C189">
            <v>0</v>
          </cell>
        </row>
        <row r="195">
          <cell r="C195">
            <v>0</v>
          </cell>
        </row>
        <row r="196">
          <cell r="C196">
            <v>0</v>
          </cell>
        </row>
        <row r="197">
          <cell r="C197">
            <v>0</v>
          </cell>
        </row>
        <row r="198">
          <cell r="C198">
            <v>0</v>
          </cell>
        </row>
        <row r="199">
          <cell r="C199">
            <v>0</v>
          </cell>
        </row>
        <row r="200">
          <cell r="C200">
            <v>0</v>
          </cell>
        </row>
        <row r="201">
          <cell r="C201">
            <v>0</v>
          </cell>
        </row>
        <row r="203">
          <cell r="C203">
            <v>0</v>
          </cell>
        </row>
        <row r="204">
          <cell r="C204">
            <v>0</v>
          </cell>
        </row>
        <row r="205">
          <cell r="C205">
            <v>0</v>
          </cell>
        </row>
        <row r="206">
          <cell r="C206">
            <v>0</v>
          </cell>
        </row>
        <row r="212">
          <cell r="C212">
            <v>0</v>
          </cell>
        </row>
        <row r="213">
          <cell r="C213">
            <v>0</v>
          </cell>
        </row>
        <row r="214">
          <cell r="C214">
            <v>0</v>
          </cell>
        </row>
        <row r="215">
          <cell r="C215">
            <v>0</v>
          </cell>
        </row>
        <row r="216">
          <cell r="C216">
            <v>0</v>
          </cell>
        </row>
        <row r="217">
          <cell r="C217">
            <v>0</v>
          </cell>
        </row>
        <row r="218">
          <cell r="C218">
            <v>0</v>
          </cell>
        </row>
        <row r="219">
          <cell r="C219">
            <v>0</v>
          </cell>
        </row>
        <row r="220">
          <cell r="C220">
            <v>0</v>
          </cell>
        </row>
        <row r="225">
          <cell r="C225">
            <v>0</v>
          </cell>
        </row>
        <row r="226">
          <cell r="C226">
            <v>0</v>
          </cell>
        </row>
        <row r="227">
          <cell r="C227">
            <v>0</v>
          </cell>
        </row>
        <row r="230">
          <cell r="C230">
            <v>0</v>
          </cell>
        </row>
        <row r="231">
          <cell r="C231">
            <v>0</v>
          </cell>
        </row>
        <row r="232">
          <cell r="C232">
            <v>0</v>
          </cell>
        </row>
        <row r="239">
          <cell r="C239">
            <v>0</v>
          </cell>
        </row>
        <row r="240">
          <cell r="C240">
            <v>0</v>
          </cell>
        </row>
        <row r="241">
          <cell r="C241">
            <v>0</v>
          </cell>
        </row>
        <row r="242">
          <cell r="C242">
            <v>0</v>
          </cell>
        </row>
        <row r="243">
          <cell r="C243">
            <v>0</v>
          </cell>
        </row>
        <row r="244">
          <cell r="C244">
            <v>0</v>
          </cell>
        </row>
        <row r="247">
          <cell r="C247">
            <v>0</v>
          </cell>
        </row>
        <row r="248">
          <cell r="C248">
            <v>0</v>
          </cell>
        </row>
        <row r="249">
          <cell r="C249">
            <v>0</v>
          </cell>
        </row>
        <row r="250">
          <cell r="C250">
            <v>0</v>
          </cell>
        </row>
        <row r="251">
          <cell r="C251">
            <v>0</v>
          </cell>
        </row>
        <row r="252">
          <cell r="C252">
            <v>0</v>
          </cell>
        </row>
        <row r="253">
          <cell r="C253">
            <v>0</v>
          </cell>
        </row>
        <row r="254">
          <cell r="C254">
            <v>0</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TERA Y ECUACION CONTABLE"/>
      <sheetName val="CXP"/>
      <sheetName val="INGRESOS"/>
      <sheetName val="GASTOS"/>
      <sheetName val="DEFINITIVO Vs. COMPROMISOS"/>
      <sheetName val="DATOS PARA CONCILIAR"/>
      <sheetName val="VALIDACION BALANCES Vs CHIP"/>
    </sheetNames>
    <sheetDataSet>
      <sheetData sheetId="0"/>
      <sheetData sheetId="1"/>
      <sheetData sheetId="2">
        <row r="1">
          <cell r="AJ1">
            <v>1</v>
          </cell>
          <cell r="AK1" t="str">
            <v>TOTAL ACTIVO</v>
          </cell>
          <cell r="AL1">
            <v>0</v>
          </cell>
        </row>
        <row r="2">
          <cell r="AJ2">
            <v>11</v>
          </cell>
          <cell r="AK2" t="str">
            <v>EFECTIVO</v>
          </cell>
          <cell r="AL2">
            <v>0</v>
          </cell>
        </row>
        <row r="3">
          <cell r="AJ3">
            <v>0</v>
          </cell>
          <cell r="AK3">
            <v>0</v>
          </cell>
          <cell r="AL3">
            <v>0</v>
          </cell>
        </row>
        <row r="4">
          <cell r="AJ4">
            <v>1105</v>
          </cell>
          <cell r="AK4" t="str">
            <v>CAJA</v>
          </cell>
          <cell r="AL4">
            <v>0</v>
          </cell>
        </row>
        <row r="5">
          <cell r="AJ5">
            <v>110501</v>
          </cell>
          <cell r="AK5" t="str">
            <v>Caja Principal</v>
          </cell>
          <cell r="AL5">
            <v>0</v>
          </cell>
        </row>
        <row r="6">
          <cell r="AJ6">
            <v>110502</v>
          </cell>
          <cell r="AK6" t="str">
            <v>Cajas Menores</v>
          </cell>
          <cell r="AL6">
            <v>0</v>
          </cell>
        </row>
        <row r="7">
          <cell r="AJ7">
            <v>1110</v>
          </cell>
          <cell r="AK7" t="str">
            <v>BANCOS Y CORPORACIONES</v>
          </cell>
          <cell r="AL7">
            <v>0</v>
          </cell>
        </row>
        <row r="8">
          <cell r="AJ8" t="str">
            <v>111005-111090</v>
          </cell>
          <cell r="AK8" t="str">
            <v>Cuenta Corriente Bancaria</v>
          </cell>
          <cell r="AL8">
            <v>0</v>
          </cell>
        </row>
        <row r="9">
          <cell r="AJ9">
            <v>111006</v>
          </cell>
          <cell r="AK9" t="str">
            <v>Cuenta de Ahorro</v>
          </cell>
          <cell r="AL9">
            <v>0</v>
          </cell>
        </row>
        <row r="10">
          <cell r="AJ10">
            <v>1112</v>
          </cell>
          <cell r="AK10" t="str">
            <v>ADMINISTRACIÓN DE LIQUIDEZ</v>
          </cell>
          <cell r="AL10">
            <v>0</v>
          </cell>
        </row>
        <row r="11">
          <cell r="AJ11">
            <v>1120</v>
          </cell>
          <cell r="AK11" t="str">
            <v>FONDOS EN TRANSITO</v>
          </cell>
          <cell r="AL11">
            <v>0</v>
          </cell>
        </row>
        <row r="12">
          <cell r="AJ12">
            <v>12</v>
          </cell>
          <cell r="AK12" t="str">
            <v>INVERSIONES</v>
          </cell>
          <cell r="AL12">
            <v>0</v>
          </cell>
        </row>
        <row r="13">
          <cell r="AJ13" t="str">
            <v>1201-1202-120203</v>
          </cell>
          <cell r="AK13" t="str">
            <v>INVERS ADMINISTRACIÓN DE LIQUIDEZ EN TÍTULOS DE DEUDAY TITULOS PARTICIPATIVOS</v>
          </cell>
          <cell r="AL13">
            <v>0</v>
          </cell>
        </row>
        <row r="14">
          <cell r="AJ14">
            <v>1207</v>
          </cell>
          <cell r="AK14" t="str">
            <v>INVERSIONES PATRIMONIALES EN ENTIDADES NO CONTROLADAS</v>
          </cell>
          <cell r="AL14">
            <v>0</v>
          </cell>
        </row>
        <row r="15">
          <cell r="AJ15">
            <v>13</v>
          </cell>
          <cell r="AK15" t="str">
            <v>RENTAS POR COBRAR</v>
          </cell>
          <cell r="AL15">
            <v>0</v>
          </cell>
        </row>
        <row r="16">
          <cell r="AJ16">
            <v>14</v>
          </cell>
          <cell r="AK16" t="str">
            <v>DEUDORES</v>
          </cell>
          <cell r="AL16">
            <v>0</v>
          </cell>
        </row>
        <row r="17">
          <cell r="AJ17">
            <v>1409</v>
          </cell>
          <cell r="AK17" t="str">
            <v>SERVICIOS DE SALUD</v>
          </cell>
          <cell r="AL17">
            <v>0</v>
          </cell>
        </row>
        <row r="18">
          <cell r="AJ18">
            <v>1420</v>
          </cell>
          <cell r="AK18" t="str">
            <v>AVANCES Y ANTICIPOS ENTREGADOS</v>
          </cell>
          <cell r="AL18">
            <v>0</v>
          </cell>
        </row>
        <row r="19">
          <cell r="AJ19">
            <v>1470</v>
          </cell>
          <cell r="AK19" t="str">
            <v>OTROS DEUDORES</v>
          </cell>
          <cell r="AL19">
            <v>0</v>
          </cell>
        </row>
        <row r="20">
          <cell r="AJ20">
            <v>1475</v>
          </cell>
          <cell r="AK20" t="str">
            <v>DEUDAS DE DIFICIL COBRO</v>
          </cell>
          <cell r="AL20">
            <v>0</v>
          </cell>
        </row>
        <row r="21">
          <cell r="AJ21">
            <v>148014</v>
          </cell>
          <cell r="AK21" t="str">
            <v>Provision para deudores (Servicios de Salud) digite el valor con signo positivo</v>
          </cell>
          <cell r="AL21">
            <v>0</v>
          </cell>
        </row>
        <row r="22">
          <cell r="AJ22">
            <v>15</v>
          </cell>
          <cell r="AK22" t="str">
            <v>INVENTARIOS</v>
          </cell>
          <cell r="AL22">
            <v>0</v>
          </cell>
        </row>
        <row r="23">
          <cell r="AJ23">
            <v>16</v>
          </cell>
          <cell r="AK23" t="str">
            <v xml:space="preserve">PROPIEDAD, PLANTA Y EQUIPO  </v>
          </cell>
          <cell r="AL23">
            <v>0</v>
          </cell>
        </row>
        <row r="24">
          <cell r="AJ24">
            <v>19</v>
          </cell>
          <cell r="AK24" t="str">
            <v>OTROS ACTIVOS</v>
          </cell>
          <cell r="AL24">
            <v>0</v>
          </cell>
        </row>
        <row r="25">
          <cell r="AJ25">
            <v>1905</v>
          </cell>
          <cell r="AK25" t="str">
            <v>BIENES Y SERVICIOS PAGADOS POR ANTICIPADO</v>
          </cell>
          <cell r="AL25">
            <v>0</v>
          </cell>
        </row>
        <row r="26">
          <cell r="AJ26">
            <v>1910</v>
          </cell>
          <cell r="AK26" t="str">
            <v>CARGOS DIFERIDOS</v>
          </cell>
          <cell r="AL26">
            <v>0</v>
          </cell>
        </row>
        <row r="27">
          <cell r="AJ27">
            <v>1960</v>
          </cell>
          <cell r="AK27" t="str">
            <v>BIENES DE ARTE Y CULTURA</v>
          </cell>
          <cell r="AL27">
            <v>0</v>
          </cell>
        </row>
        <row r="28">
          <cell r="AJ28">
            <v>1970</v>
          </cell>
          <cell r="AK28" t="str">
            <v>INTANGIBLES</v>
          </cell>
          <cell r="AL28">
            <v>0</v>
          </cell>
        </row>
        <row r="29">
          <cell r="AJ29">
            <v>1975</v>
          </cell>
          <cell r="AK29" t="str">
            <v>AMORTIZACION INTANGIBLES</v>
          </cell>
          <cell r="AL29">
            <v>0</v>
          </cell>
        </row>
        <row r="30">
          <cell r="AJ30" t="str">
            <v>19…</v>
          </cell>
          <cell r="AK30" t="str">
            <v>RESPONSABILIDADES - SOLO POR GLOSAS</v>
          </cell>
          <cell r="AL30">
            <v>0</v>
          </cell>
        </row>
        <row r="31">
          <cell r="AJ31" t="str">
            <v>1999….</v>
          </cell>
          <cell r="AK31" t="str">
            <v>VALORIZACIONES Y ( OTROS ACTIVOS DIFERENTES A LOS ANTERIORES DEL GRUPO 19)</v>
          </cell>
          <cell r="AL31">
            <v>0</v>
          </cell>
        </row>
        <row r="32">
          <cell r="AJ32">
            <v>2</v>
          </cell>
          <cell r="AK32" t="str">
            <v>TOTAL PASIVO</v>
          </cell>
          <cell r="AL32">
            <v>0</v>
          </cell>
        </row>
        <row r="33">
          <cell r="AJ33">
            <v>22</v>
          </cell>
          <cell r="AK33" t="str">
            <v>OPERACIONES DE CREDITO PUBLICO</v>
          </cell>
          <cell r="AL33">
            <v>0</v>
          </cell>
        </row>
        <row r="34">
          <cell r="AJ34">
            <v>23</v>
          </cell>
          <cell r="AK34" t="str">
            <v>OBLIGACIONES FINANCIERAS</v>
          </cell>
          <cell r="AL34">
            <v>0</v>
          </cell>
        </row>
        <row r="35">
          <cell r="AJ35">
            <v>24</v>
          </cell>
          <cell r="AK35" t="str">
            <v>CUENTAS POR PAGAR</v>
          </cell>
          <cell r="AL35">
            <v>0</v>
          </cell>
        </row>
        <row r="36">
          <cell r="AJ36">
            <v>2401</v>
          </cell>
          <cell r="AK36" t="str">
            <v>ADQUISICION DE BIENES Y SERVICIOS  NACIONALES</v>
          </cell>
          <cell r="AL36">
            <v>0</v>
          </cell>
        </row>
        <row r="37">
          <cell r="AJ37">
            <v>2406</v>
          </cell>
          <cell r="AK37" t="str">
            <v>ADQUISICION DE BIENES Y SERVICIOS  DEL EXTERIOR</v>
          </cell>
          <cell r="AL37">
            <v>0</v>
          </cell>
        </row>
        <row r="38">
          <cell r="AJ38">
            <v>2425</v>
          </cell>
          <cell r="AK38" t="str">
            <v>ACREEDORES</v>
          </cell>
          <cell r="AL38">
            <v>0</v>
          </cell>
        </row>
        <row r="39">
          <cell r="AJ39">
            <v>242502</v>
          </cell>
          <cell r="AK39" t="str">
            <v>Suscripciones de acciones o participaciones</v>
          </cell>
          <cell r="AL39">
            <v>0</v>
          </cell>
        </row>
        <row r="40">
          <cell r="AJ40">
            <v>242503</v>
          </cell>
          <cell r="AK40" t="str">
            <v>Dividendos y participaciones</v>
          </cell>
          <cell r="AL40">
            <v>0</v>
          </cell>
        </row>
        <row r="41">
          <cell r="AJ41">
            <v>242504</v>
          </cell>
          <cell r="AK41" t="str">
            <v>Servicios Públicos</v>
          </cell>
          <cell r="AL41">
            <v>0</v>
          </cell>
        </row>
        <row r="42">
          <cell r="AJ42">
            <v>242505</v>
          </cell>
          <cell r="AK42" t="str">
            <v>Transportes y Acarreos</v>
          </cell>
          <cell r="AL42">
            <v>0</v>
          </cell>
        </row>
        <row r="43">
          <cell r="AJ43">
            <v>242506</v>
          </cell>
          <cell r="AK43" t="str">
            <v xml:space="preserve">Suscripciones  </v>
          </cell>
          <cell r="AL43">
            <v>0</v>
          </cell>
        </row>
        <row r="44">
          <cell r="AJ44">
            <v>242507</v>
          </cell>
          <cell r="AK44" t="str">
            <v>Arrendamientos</v>
          </cell>
          <cell r="AL44">
            <v>0</v>
          </cell>
        </row>
        <row r="45">
          <cell r="AJ45">
            <v>242508</v>
          </cell>
          <cell r="AK45" t="str">
            <v>Viaticos y Gastos de Viaje</v>
          </cell>
          <cell r="AL45">
            <v>0</v>
          </cell>
        </row>
        <row r="46">
          <cell r="AJ46">
            <v>242510</v>
          </cell>
          <cell r="AK46" t="str">
            <v>Seguros</v>
          </cell>
          <cell r="AL46">
            <v>0</v>
          </cell>
        </row>
        <row r="47">
          <cell r="AJ47">
            <v>242518</v>
          </cell>
          <cell r="AK47" t="str">
            <v>Aportes a Fondos Pensionales</v>
          </cell>
          <cell r="AL47">
            <v>0</v>
          </cell>
        </row>
        <row r="48">
          <cell r="AJ48">
            <v>242519</v>
          </cell>
          <cell r="AK48" t="str">
            <v>Aportes a Seguridad Social</v>
          </cell>
          <cell r="AL48">
            <v>0</v>
          </cell>
        </row>
        <row r="49">
          <cell r="AJ49">
            <v>242520</v>
          </cell>
          <cell r="AK49" t="str">
            <v>Aportes al ICBF, SENA, CAJAS COMPENSACION</v>
          </cell>
          <cell r="AL49">
            <v>0</v>
          </cell>
        </row>
        <row r="50">
          <cell r="AJ50">
            <v>242521</v>
          </cell>
          <cell r="AK50" t="str">
            <v>Sindicatos</v>
          </cell>
          <cell r="AL50">
            <v>0</v>
          </cell>
        </row>
        <row r="51">
          <cell r="AJ51">
            <v>242522</v>
          </cell>
          <cell r="AK51" t="str">
            <v>Cooperativas</v>
          </cell>
          <cell r="AL51">
            <v>0</v>
          </cell>
        </row>
        <row r="52">
          <cell r="AJ52">
            <v>242523</v>
          </cell>
          <cell r="AK52" t="str">
            <v>Fondos de Empleados</v>
          </cell>
          <cell r="AL52">
            <v>0</v>
          </cell>
        </row>
        <row r="53">
          <cell r="AJ53">
            <v>242524</v>
          </cell>
          <cell r="AK53" t="str">
            <v>Embargos Judiciales</v>
          </cell>
          <cell r="AL53">
            <v>0</v>
          </cell>
        </row>
        <row r="54">
          <cell r="AJ54">
            <v>242526</v>
          </cell>
          <cell r="AK54" t="str">
            <v>Fondos mutuos</v>
          </cell>
          <cell r="AL54">
            <v>0</v>
          </cell>
        </row>
        <row r="55">
          <cell r="AJ55">
            <v>242529</v>
          </cell>
          <cell r="AK55" t="str">
            <v>Cheques no Cobrado o Pendientes Reclamar</v>
          </cell>
          <cell r="AL55">
            <v>0</v>
          </cell>
        </row>
        <row r="56">
          <cell r="AJ56">
            <v>242532</v>
          </cell>
          <cell r="AK56" t="str">
            <v>Aportes Riesgos Profesionales</v>
          </cell>
          <cell r="AL56">
            <v>0</v>
          </cell>
        </row>
        <row r="57">
          <cell r="AJ57">
            <v>242533</v>
          </cell>
          <cell r="AK57" t="str">
            <v>Fondo de solidaridad y garantia en Salud</v>
          </cell>
          <cell r="AL57">
            <v>0</v>
          </cell>
        </row>
        <row r="58">
          <cell r="AJ58">
            <v>242551</v>
          </cell>
          <cell r="AK58" t="str">
            <v xml:space="preserve">Comisiones  </v>
          </cell>
          <cell r="AL58">
            <v>0</v>
          </cell>
        </row>
        <row r="59">
          <cell r="AJ59">
            <v>242552</v>
          </cell>
          <cell r="AK59" t="str">
            <v>Honorarios</v>
          </cell>
          <cell r="AL59">
            <v>0</v>
          </cell>
        </row>
        <row r="60">
          <cell r="AJ60">
            <v>242553</v>
          </cell>
          <cell r="AK60" t="str">
            <v>Servicios</v>
          </cell>
          <cell r="AL60">
            <v>0</v>
          </cell>
        </row>
        <row r="61">
          <cell r="AJ61">
            <v>242590</v>
          </cell>
          <cell r="AK61" t="str">
            <v>Otros Acreedores</v>
          </cell>
          <cell r="AL61">
            <v>0</v>
          </cell>
        </row>
        <row r="62">
          <cell r="AJ62">
            <v>2430</v>
          </cell>
          <cell r="AK62" t="str">
            <v>SUBSIDIOS ASIGNADOS</v>
          </cell>
          <cell r="AL62">
            <v>0</v>
          </cell>
        </row>
        <row r="63">
          <cell r="AJ63">
            <v>2436</v>
          </cell>
          <cell r="AK63" t="str">
            <v>RETENCION EN LA FUENTE E IMPUESTO TIMBRE</v>
          </cell>
          <cell r="AL63">
            <v>0</v>
          </cell>
        </row>
        <row r="64">
          <cell r="AJ64">
            <v>2440</v>
          </cell>
          <cell r="AK64" t="str">
            <v>IMPUESTOS, CONTRIBUCIONES Y TASAS POR PAGAR</v>
          </cell>
          <cell r="AL64">
            <v>0</v>
          </cell>
        </row>
        <row r="65">
          <cell r="AJ65">
            <v>2445</v>
          </cell>
          <cell r="AK65" t="str">
            <v>IMPUESTO AL VALOR AGREGADO - IVA</v>
          </cell>
          <cell r="AL65">
            <v>0</v>
          </cell>
        </row>
        <row r="66">
          <cell r="AJ66">
            <v>2450</v>
          </cell>
          <cell r="AK66" t="str">
            <v>AVANCES Y ANTICIPOS RECIBIDOS</v>
          </cell>
          <cell r="AL66">
            <v>0</v>
          </cell>
        </row>
        <row r="67">
          <cell r="AJ67">
            <v>245001</v>
          </cell>
          <cell r="AK67" t="str">
            <v>Anticipos Sobre Ventas</v>
          </cell>
          <cell r="AL67">
            <v>0</v>
          </cell>
        </row>
        <row r="68">
          <cell r="AJ68">
            <v>245002</v>
          </cell>
          <cell r="AK68" t="str">
            <v>Anticipos sobre Proyectos Especificos</v>
          </cell>
          <cell r="AL68">
            <v>0</v>
          </cell>
        </row>
        <row r="69">
          <cell r="AJ69">
            <v>245003</v>
          </cell>
          <cell r="AK69" t="str">
            <v>Anticipos Sobre Convenios y Acuerdos</v>
          </cell>
          <cell r="AL69">
            <v>0</v>
          </cell>
        </row>
        <row r="70">
          <cell r="AJ70">
            <v>245090</v>
          </cell>
          <cell r="AK70" t="str">
            <v>Otros Avances y Anticipos</v>
          </cell>
          <cell r="AL70">
            <v>0</v>
          </cell>
        </row>
        <row r="71">
          <cell r="AJ71">
            <v>2455</v>
          </cell>
          <cell r="AK71" t="str">
            <v>DEPOSITOS RECIBIDOS EN GARANTIA</v>
          </cell>
          <cell r="AL71">
            <v>0</v>
          </cell>
        </row>
        <row r="72">
          <cell r="AJ72">
            <v>2460</v>
          </cell>
          <cell r="AK72" t="str">
            <v>CREDITOS JUDICIALES</v>
          </cell>
          <cell r="AL72">
            <v>0</v>
          </cell>
        </row>
        <row r="73">
          <cell r="AJ73">
            <v>2490</v>
          </cell>
          <cell r="AK73" t="str">
            <v>OTRAS CUENTAS POR PAGAR</v>
          </cell>
          <cell r="AL73">
            <v>0</v>
          </cell>
        </row>
        <row r="74">
          <cell r="AJ74">
            <v>249004</v>
          </cell>
          <cell r="AK74" t="str">
            <v>Cuotas Partes Pensionales</v>
          </cell>
          <cell r="AL74">
            <v>0</v>
          </cell>
        </row>
        <row r="75">
          <cell r="AJ75">
            <v>25</v>
          </cell>
          <cell r="AK75" t="str">
            <v>OBLIGACIONES LABORALES Y DE SEGURIDAD SOCIAL</v>
          </cell>
          <cell r="AL75">
            <v>0</v>
          </cell>
        </row>
        <row r="76">
          <cell r="AJ76">
            <v>250501</v>
          </cell>
          <cell r="AK76" t="str">
            <v>NOMINAS POR PAGAR</v>
          </cell>
          <cell r="AL76">
            <v>0</v>
          </cell>
        </row>
        <row r="77">
          <cell r="AJ77">
            <v>0</v>
          </cell>
          <cell r="AK77" t="str">
            <v>PRESTACIONES SOCIALES</v>
          </cell>
          <cell r="AL77">
            <v>0</v>
          </cell>
        </row>
        <row r="78">
          <cell r="AJ78">
            <v>250502</v>
          </cell>
          <cell r="AK78" t="str">
            <v>Cesantías por Pagar</v>
          </cell>
          <cell r="AL78">
            <v>0</v>
          </cell>
        </row>
        <row r="79">
          <cell r="AJ79">
            <v>250503</v>
          </cell>
          <cell r="AK79" t="str">
            <v>Intereses Sobre las Cesantias</v>
          </cell>
          <cell r="AL79">
            <v>0</v>
          </cell>
        </row>
        <row r="80">
          <cell r="AJ80">
            <v>250504</v>
          </cell>
          <cell r="AK80" t="str">
            <v>Vacaciones</v>
          </cell>
          <cell r="AL80">
            <v>0</v>
          </cell>
        </row>
        <row r="81">
          <cell r="AJ81">
            <v>250505</v>
          </cell>
          <cell r="AK81" t="str">
            <v>Prima de Vacaciones</v>
          </cell>
          <cell r="AL81">
            <v>0</v>
          </cell>
        </row>
        <row r="82">
          <cell r="AJ82">
            <v>250506</v>
          </cell>
          <cell r="AK82" t="str">
            <v>Prima de Servicios</v>
          </cell>
          <cell r="AL82">
            <v>0</v>
          </cell>
        </row>
        <row r="83">
          <cell r="AJ83">
            <v>250507</v>
          </cell>
          <cell r="AK83" t="str">
            <v>Prima de Navidad</v>
          </cell>
          <cell r="AL83">
            <v>0</v>
          </cell>
        </row>
        <row r="84">
          <cell r="AJ84" t="str">
            <v>2505…..</v>
          </cell>
          <cell r="AK84" t="str">
            <v>Otros Salarios y Prestaciones Sociales</v>
          </cell>
          <cell r="AL84">
            <v>0</v>
          </cell>
        </row>
        <row r="85">
          <cell r="AJ85">
            <v>2510</v>
          </cell>
          <cell r="AK85" t="str">
            <v>PENSIONES  Y PRESTACIONES ECONOMICAS POR PAGAR</v>
          </cell>
          <cell r="AL85">
            <v>0</v>
          </cell>
        </row>
        <row r="86">
          <cell r="AJ86">
            <v>27</v>
          </cell>
          <cell r="AK86" t="str">
            <v>PASIVOS ESTIMADOS</v>
          </cell>
          <cell r="AL86">
            <v>0</v>
          </cell>
        </row>
        <row r="87">
          <cell r="AJ87">
            <v>2710</v>
          </cell>
          <cell r="AK87" t="str">
            <v>PROVISION PARA CONTINGENCIAS</v>
          </cell>
          <cell r="AL87">
            <v>0</v>
          </cell>
        </row>
        <row r="88">
          <cell r="AJ88">
            <v>2715</v>
          </cell>
          <cell r="AK88" t="str">
            <v>PROVISION PARA PRESTACIONES SOCIALES</v>
          </cell>
          <cell r="AL88">
            <v>0</v>
          </cell>
        </row>
        <row r="89">
          <cell r="AJ89">
            <v>271501</v>
          </cell>
          <cell r="AK89" t="str">
            <v xml:space="preserve">Cesantías  </v>
          </cell>
          <cell r="AL89">
            <v>0</v>
          </cell>
        </row>
        <row r="90">
          <cell r="AJ90">
            <v>271502</v>
          </cell>
          <cell r="AK90" t="str">
            <v>Intereses Sobre las Cesantias</v>
          </cell>
          <cell r="AL90">
            <v>0</v>
          </cell>
        </row>
        <row r="91">
          <cell r="AJ91">
            <v>271503</v>
          </cell>
          <cell r="AK91" t="str">
            <v>Vacaciones</v>
          </cell>
          <cell r="AL91">
            <v>0</v>
          </cell>
        </row>
        <row r="92">
          <cell r="AJ92">
            <v>271504</v>
          </cell>
          <cell r="AK92" t="str">
            <v>Prima de Servicios</v>
          </cell>
          <cell r="AL92">
            <v>0</v>
          </cell>
        </row>
        <row r="93">
          <cell r="AJ93">
            <v>271505</v>
          </cell>
          <cell r="AK93" t="str">
            <v>Primas Extralegales</v>
          </cell>
          <cell r="AL93">
            <v>0</v>
          </cell>
        </row>
        <row r="94">
          <cell r="AJ94">
            <v>271506</v>
          </cell>
          <cell r="AK94" t="str">
            <v>Prima de Vacaciones</v>
          </cell>
          <cell r="AL94">
            <v>0</v>
          </cell>
        </row>
        <row r="95">
          <cell r="AJ95">
            <v>271509</v>
          </cell>
          <cell r="AK95" t="str">
            <v>Prima de Navidad</v>
          </cell>
          <cell r="AL95">
            <v>0</v>
          </cell>
        </row>
        <row r="96">
          <cell r="AJ96" t="str">
            <v>2715….</v>
          </cell>
          <cell r="AK96" t="str">
            <v>Otras Provisiones para Prestaciones Sociales</v>
          </cell>
          <cell r="AL96">
            <v>0</v>
          </cell>
        </row>
        <row r="97">
          <cell r="AJ97">
            <v>2720</v>
          </cell>
          <cell r="AK97" t="str">
            <v>PROVISION PARA PENSIONES</v>
          </cell>
          <cell r="AL97">
            <v>0</v>
          </cell>
        </row>
        <row r="98">
          <cell r="AJ98">
            <v>2721</v>
          </cell>
          <cell r="AK98" t="str">
            <v>PROVISION PARA BONOS PENSIONALES</v>
          </cell>
          <cell r="AL98">
            <v>0</v>
          </cell>
        </row>
        <row r="99">
          <cell r="AJ99">
            <v>2722</v>
          </cell>
          <cell r="AK99" t="str">
            <v>PASIVO PENSIONAL CONMUTADO</v>
          </cell>
          <cell r="AL99">
            <v>0</v>
          </cell>
        </row>
        <row r="100">
          <cell r="AJ100">
            <v>2725</v>
          </cell>
          <cell r="AK100" t="str">
            <v>PROVISION PARA SEGUROS Y REASEGUROS</v>
          </cell>
          <cell r="AL100">
            <v>0</v>
          </cell>
        </row>
        <row r="101">
          <cell r="AJ101">
            <v>2730</v>
          </cell>
          <cell r="AK101" t="str">
            <v>PROVISION FONDOS DE GARANTIAS</v>
          </cell>
          <cell r="AL101">
            <v>0</v>
          </cell>
        </row>
        <row r="102">
          <cell r="AJ102">
            <v>2790</v>
          </cell>
          <cell r="AK102" t="str">
            <v>PROVISIONES DIVERSAS</v>
          </cell>
          <cell r="AL102">
            <v>0</v>
          </cell>
        </row>
        <row r="103">
          <cell r="AJ103">
            <v>29</v>
          </cell>
          <cell r="AK103" t="str">
            <v>OTROS PASIVOS</v>
          </cell>
          <cell r="AL103">
            <v>0</v>
          </cell>
        </row>
        <row r="104">
          <cell r="AJ104">
            <v>2905</v>
          </cell>
          <cell r="AK104" t="str">
            <v>RECAUDOS A FAVOR DE TERCEROS</v>
          </cell>
          <cell r="AL104">
            <v>0</v>
          </cell>
        </row>
        <row r="105">
          <cell r="AJ105">
            <v>290590</v>
          </cell>
          <cell r="AK105" t="str">
            <v>OTROS RECAUDOS A FAVOR DE TERCEROS (Consignaciones sin identificar)</v>
          </cell>
          <cell r="AL105">
            <v>0</v>
          </cell>
        </row>
        <row r="106">
          <cell r="AJ106">
            <v>2910</v>
          </cell>
          <cell r="AK106" t="str">
            <v>INGRESOS RECIBIDOS POR ANTICIPADO</v>
          </cell>
          <cell r="AL106">
            <v>0</v>
          </cell>
        </row>
        <row r="107">
          <cell r="AJ107">
            <v>3</v>
          </cell>
          <cell r="AK107" t="str">
            <v>TOTAL PATRIMONIO</v>
          </cell>
          <cell r="AL107">
            <v>0</v>
          </cell>
        </row>
        <row r="108">
          <cell r="AJ108">
            <v>32</v>
          </cell>
          <cell r="AK108" t="str">
            <v xml:space="preserve">   PATRIMONIO INSTITUCIONAL</v>
          </cell>
          <cell r="AL108">
            <v>0</v>
          </cell>
        </row>
        <row r="109">
          <cell r="AJ109">
            <v>0</v>
          </cell>
          <cell r="AK109" t="str">
            <v>TOTAL PASIVO Y PATRIMONIO</v>
          </cell>
          <cell r="AL109">
            <v>0</v>
          </cell>
        </row>
        <row r="110">
          <cell r="AJ110">
            <v>0</v>
          </cell>
          <cell r="AK110">
            <v>0</v>
          </cell>
          <cell r="AL110">
            <v>0</v>
          </cell>
        </row>
        <row r="111">
          <cell r="AJ111">
            <v>0</v>
          </cell>
          <cell r="AK111">
            <v>0</v>
          </cell>
          <cell r="AL111">
            <v>0</v>
          </cell>
        </row>
        <row r="112">
          <cell r="AJ112">
            <v>0</v>
          </cell>
          <cell r="AK112">
            <v>0</v>
          </cell>
          <cell r="AL112">
            <v>0</v>
          </cell>
        </row>
        <row r="113">
          <cell r="AJ113">
            <v>0</v>
          </cell>
          <cell r="AK113">
            <v>0</v>
          </cell>
          <cell r="AL113">
            <v>0</v>
          </cell>
        </row>
        <row r="114">
          <cell r="AJ114">
            <v>0</v>
          </cell>
          <cell r="AK114">
            <v>0</v>
          </cell>
          <cell r="AL114">
            <v>0</v>
          </cell>
        </row>
        <row r="115">
          <cell r="AJ115">
            <v>0</v>
          </cell>
          <cell r="AK115">
            <v>0</v>
          </cell>
          <cell r="AL115">
            <v>0</v>
          </cell>
        </row>
        <row r="116">
          <cell r="AJ116">
            <v>0</v>
          </cell>
          <cell r="AK116">
            <v>0</v>
          </cell>
          <cell r="AL116">
            <v>0</v>
          </cell>
        </row>
        <row r="117">
          <cell r="AJ117">
            <v>0</v>
          </cell>
          <cell r="AK117">
            <v>0</v>
          </cell>
          <cell r="AL117">
            <v>0</v>
          </cell>
        </row>
        <row r="118">
          <cell r="AJ118">
            <v>0</v>
          </cell>
          <cell r="AK118">
            <v>0</v>
          </cell>
          <cell r="AL118">
            <v>0</v>
          </cell>
        </row>
        <row r="119">
          <cell r="AJ119">
            <v>0</v>
          </cell>
          <cell r="AK119">
            <v>0</v>
          </cell>
          <cell r="AL119">
            <v>0</v>
          </cell>
        </row>
        <row r="120">
          <cell r="AJ120">
            <v>0</v>
          </cell>
          <cell r="AK120">
            <v>0</v>
          </cell>
          <cell r="AL120">
            <v>0</v>
          </cell>
        </row>
        <row r="121">
          <cell r="AJ121">
            <v>0</v>
          </cell>
          <cell r="AK121">
            <v>0</v>
          </cell>
          <cell r="AL121">
            <v>0</v>
          </cell>
        </row>
        <row r="122">
          <cell r="AJ122">
            <v>0</v>
          </cell>
          <cell r="AK122">
            <v>0</v>
          </cell>
          <cell r="AL122">
            <v>0</v>
          </cell>
        </row>
        <row r="123">
          <cell r="AJ123">
            <v>0</v>
          </cell>
          <cell r="AK123">
            <v>0</v>
          </cell>
          <cell r="AL123">
            <v>0</v>
          </cell>
        </row>
        <row r="124">
          <cell r="AJ124">
            <v>0</v>
          </cell>
          <cell r="AK124">
            <v>0</v>
          </cell>
          <cell r="AL124">
            <v>0</v>
          </cell>
        </row>
        <row r="125">
          <cell r="AJ125">
            <v>0</v>
          </cell>
          <cell r="AK125">
            <v>0</v>
          </cell>
          <cell r="AL125">
            <v>0</v>
          </cell>
        </row>
        <row r="126">
          <cell r="AJ126">
            <v>0</v>
          </cell>
          <cell r="AK126">
            <v>0</v>
          </cell>
          <cell r="AL126">
            <v>0</v>
          </cell>
        </row>
        <row r="127">
          <cell r="AJ127">
            <v>0</v>
          </cell>
          <cell r="AK127">
            <v>0</v>
          </cell>
          <cell r="AL127">
            <v>0</v>
          </cell>
        </row>
        <row r="128">
          <cell r="AJ128">
            <v>0</v>
          </cell>
          <cell r="AK128">
            <v>0</v>
          </cell>
          <cell r="AL128">
            <v>0</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L524"/>
  <sheetViews>
    <sheetView showGridLines="0" tabSelected="1" topLeftCell="A130" zoomScale="90" zoomScaleNormal="90" workbookViewId="0">
      <selection activeCell="F30" sqref="F30"/>
    </sheetView>
  </sheetViews>
  <sheetFormatPr baseColWidth="10" defaultColWidth="0" defaultRowHeight="12" zeroHeight="1" x14ac:dyDescent="0.2"/>
  <cols>
    <col min="1" max="1" width="13.85546875" style="148" customWidth="1"/>
    <col min="2" max="2" width="75.85546875" style="6" customWidth="1"/>
    <col min="3" max="3" width="27.7109375" style="6" customWidth="1"/>
    <col min="4" max="4" width="2.7109375" style="6" customWidth="1"/>
    <col min="5" max="5" width="22.7109375" style="6" customWidth="1"/>
    <col min="6" max="6" width="20.7109375" style="6" customWidth="1"/>
    <col min="7" max="7" width="1.28515625" style="6" customWidth="1"/>
    <col min="8" max="12" width="0" style="6" hidden="1" customWidth="1"/>
    <col min="13" max="16384" width="11" style="6" hidden="1"/>
  </cols>
  <sheetData>
    <row r="1" spans="1:12" s="2" customFormat="1" ht="21.75" customHeight="1" x14ac:dyDescent="0.2">
      <c r="A1" s="159" t="s">
        <v>0</v>
      </c>
      <c r="B1" s="160"/>
      <c r="C1" s="1" t="s">
        <v>1</v>
      </c>
      <c r="E1" s="161" t="str">
        <f>+IF(F1="","","HAY DESFINANCIACION")</f>
        <v/>
      </c>
      <c r="F1" s="162" t="str">
        <f>IF((C143-C8)=0,"",C143-C8)</f>
        <v/>
      </c>
      <c r="H1"/>
      <c r="I1"/>
      <c r="J1"/>
      <c r="K1"/>
      <c r="L1"/>
    </row>
    <row r="2" spans="1:12" s="4" customFormat="1" ht="21.75" customHeight="1" x14ac:dyDescent="0.2">
      <c r="A2" s="163" t="s">
        <v>2</v>
      </c>
      <c r="B2" s="164"/>
      <c r="C2" s="3">
        <f>+'[1]Información general'!$C$5</f>
        <v>2020</v>
      </c>
      <c r="E2" s="161"/>
      <c r="F2" s="162"/>
      <c r="H2" s="5"/>
      <c r="I2" s="5"/>
      <c r="J2" s="5"/>
      <c r="K2" s="5"/>
      <c r="L2" s="5"/>
    </row>
    <row r="3" spans="1:12" ht="21.75" customHeight="1" x14ac:dyDescent="0.2">
      <c r="A3" s="165" t="str">
        <f>+CONCATENATE('[1]Información general'!$B$3,"  -  ",'[1]Información general'!$B$4)</f>
        <v>GRANADA  -  ESE HOSPITAL PADRE CLEMENTE GIRALDO</v>
      </c>
      <c r="B3" s="166"/>
      <c r="C3" s="167"/>
      <c r="E3" s="168" t="str">
        <f>+IF(E1="","","ESTA ALERTA DE DESFINANCIACION SE DEBE A UN VALOR FALTANTE O SOBRANTE ENTRE INGRESOS Vs. GASTOS. NO HAGA NADA EN ESTA HOJA, SI NO QUE PASE A LA HOJA ""Datos de desfinanciación"" Y HAGA ALLÍ LOS AJUSTES PARA EL EQUILIBRIO.")</f>
        <v/>
      </c>
      <c r="F3" s="169" t="str">
        <f>+IF(F1="","",IF(F1&gt;0,"LOS GASTOS SON SUPERIORES A LOS INGRESOS","LOS INGRESOS SON SUPERIORES A LOS GASTOS"))</f>
        <v/>
      </c>
      <c r="H3" s="5"/>
      <c r="I3" s="5"/>
      <c r="J3" s="5"/>
      <c r="K3" s="5"/>
      <c r="L3" s="5"/>
    </row>
    <row r="4" spans="1:12" ht="18.75" customHeight="1" x14ac:dyDescent="0.2">
      <c r="A4" s="7"/>
      <c r="B4" s="8"/>
      <c r="C4" s="9"/>
      <c r="E4" s="168"/>
      <c r="F4" s="169"/>
      <c r="H4" s="5"/>
      <c r="I4" s="5"/>
      <c r="J4" s="5"/>
      <c r="K4" s="5"/>
      <c r="L4" s="5"/>
    </row>
    <row r="5" spans="1:12" ht="24.75" customHeight="1" x14ac:dyDescent="0.2">
      <c r="A5" s="170" t="s">
        <v>3</v>
      </c>
      <c r="B5" s="171"/>
      <c r="C5" s="172"/>
      <c r="E5" s="168"/>
      <c r="F5" s="169"/>
      <c r="H5" s="5"/>
      <c r="I5" s="5"/>
      <c r="J5" s="5"/>
      <c r="K5" s="5"/>
      <c r="L5" s="5"/>
    </row>
    <row r="6" spans="1:12" s="5" customFormat="1" ht="24.75" customHeight="1" x14ac:dyDescent="0.2">
      <c r="A6" s="10" t="s">
        <v>4</v>
      </c>
      <c r="B6" s="11" t="s">
        <v>5</v>
      </c>
      <c r="C6" s="12" t="s">
        <v>6</v>
      </c>
      <c r="E6" s="168"/>
      <c r="F6" s="169"/>
    </row>
    <row r="7" spans="1:12" s="5" customFormat="1" ht="7.5" customHeight="1" x14ac:dyDescent="0.2">
      <c r="A7" s="13"/>
      <c r="B7" s="14"/>
      <c r="C7" s="15"/>
      <c r="E7" s="168"/>
      <c r="F7" s="169"/>
    </row>
    <row r="8" spans="1:12" s="5" customFormat="1" ht="23.25" x14ac:dyDescent="0.2">
      <c r="A8" s="16">
        <f>+IF('[1]Datos a presupuestar'!A8=0,"",'[1]Datos a presupuestar'!A8)</f>
        <v>1</v>
      </c>
      <c r="B8" s="17" t="str">
        <f>+IF('[1]Datos a presupuestar'!B8=0,"",'[1]Datos a presupuestar'!B8)</f>
        <v>INGRESOS</v>
      </c>
      <c r="C8" s="18">
        <f>+C10+C17+C116</f>
        <v>2299088053</v>
      </c>
      <c r="E8" s="168"/>
      <c r="F8" s="169"/>
    </row>
    <row r="9" spans="1:12" s="5" customFormat="1" ht="15" customHeight="1" x14ac:dyDescent="0.2">
      <c r="A9" s="13" t="str">
        <f>+IF('[1]Datos a presupuestar'!A9=0,"",'[1]Datos a presupuestar'!A9)</f>
        <v/>
      </c>
      <c r="B9" s="14" t="str">
        <f>+IF('[1]Datos a presupuestar'!B9=0,"",'[1]Datos a presupuestar'!B9)</f>
        <v/>
      </c>
      <c r="C9" s="15"/>
      <c r="E9" s="168"/>
      <c r="F9" s="169"/>
    </row>
    <row r="10" spans="1:12" ht="18" x14ac:dyDescent="0.2">
      <c r="A10" s="19">
        <f>+IF('[1]Datos a presupuestar'!A10=0,"",'[1]Datos a presupuestar'!A10)</f>
        <v>10</v>
      </c>
      <c r="B10" s="20" t="str">
        <f>+IF('[1]Datos a presupuestar'!B10=0,"",'[1]Datos a presupuestar'!B10)</f>
        <v>DISPONIBILIDAD INICIAL</v>
      </c>
      <c r="C10" s="21">
        <f>SUM(C12:C15)</f>
        <v>0</v>
      </c>
      <c r="D10" s="22"/>
      <c r="E10" s="168"/>
      <c r="F10" s="169"/>
    </row>
    <row r="11" spans="1:12" ht="12" customHeight="1" x14ac:dyDescent="0.2">
      <c r="A11" s="13" t="str">
        <f>+IF('[1]Datos a presupuestar'!A11=0,"",'[1]Datos a presupuestar'!A11)</f>
        <v/>
      </c>
      <c r="B11" s="14" t="str">
        <f>+IF('[1]Datos a presupuestar'!B11=0,"",'[1]Datos a presupuestar'!B11)</f>
        <v/>
      </c>
      <c r="C11" s="15"/>
      <c r="D11" s="22"/>
      <c r="E11" s="168"/>
      <c r="F11" s="169"/>
    </row>
    <row r="12" spans="1:12" ht="14.25" x14ac:dyDescent="0.2">
      <c r="A12" s="23">
        <f>+IF('[1]Datos a presupuestar'!A12=0,"",'[1]Datos a presupuestar'!A12)</f>
        <v>1001</v>
      </c>
      <c r="B12" s="24" t="str">
        <f>+IF('[1]Datos a presupuestar'!B12=0,"",'[1]Datos a presupuestar'!B12)</f>
        <v>Caja, Bancos, Inversiones Temporales a Dic. 31 de 2019 ( Bienestar Social)</v>
      </c>
      <c r="C12" s="25">
        <f>+'[1]Datos a presupuestar'!C12</f>
        <v>0</v>
      </c>
      <c r="D12" s="22"/>
      <c r="E12" s="2"/>
      <c r="F12" s="26"/>
    </row>
    <row r="13" spans="1:12" ht="14.25" x14ac:dyDescent="0.2">
      <c r="A13" s="23">
        <f>+IF('[1]Datos a presupuestar'!A13=0,"",'[1]Datos a presupuestar'!A13)</f>
        <v>1002</v>
      </c>
      <c r="B13" s="24" t="str">
        <f>+IF('[1]Datos a presupuestar'!B13=0,"",'[1]Datos a presupuestar'!B13)</f>
        <v>Caja, Bancos, Inversiones Temporales a Dic. 31 de 2019 ( Fondo Vivienda )</v>
      </c>
      <c r="C13" s="25">
        <f>+'[1]Datos a presupuestar'!C13</f>
        <v>0</v>
      </c>
      <c r="D13" s="5"/>
      <c r="E13" s="2"/>
    </row>
    <row r="14" spans="1:12" ht="14.25" x14ac:dyDescent="0.2">
      <c r="A14" s="23">
        <f>+IF('[1]Datos a presupuestar'!A14=0,"",'[1]Datos a presupuestar'!A14)</f>
        <v>1003</v>
      </c>
      <c r="B14" s="24" t="str">
        <f>+IF('[1]Datos a presupuestar'!B14=0,"",'[1]Datos a presupuestar'!B14)</f>
        <v>Caja, Bancos, Inversiones Temporales a Dic. 31 de 2019 (Comunes y Especiales)</v>
      </c>
      <c r="C14" s="25">
        <f>+'[1]Datos a presupuestar'!C14</f>
        <v>0</v>
      </c>
      <c r="D14" s="5"/>
    </row>
    <row r="15" spans="1:12" ht="14.25" x14ac:dyDescent="0.2">
      <c r="A15" s="23">
        <f>+IF('[1]Datos a presupuestar'!A15=0,"",'[1]Datos a presupuestar'!A15)</f>
        <v>1004</v>
      </c>
      <c r="B15" s="24" t="str">
        <f>+IF('[1]Datos a presupuestar'!B15=0,"",'[1]Datos a presupuestar'!B15)</f>
        <v>Cesantias Ley 50/90 a Diciembre de 2019</v>
      </c>
      <c r="C15" s="25">
        <f>+'[1]Datos a presupuestar'!C15</f>
        <v>0</v>
      </c>
      <c r="D15" s="5"/>
    </row>
    <row r="16" spans="1:12" ht="15" customHeight="1" x14ac:dyDescent="0.2">
      <c r="A16" s="13" t="str">
        <f>+IF('[1]Datos a presupuestar'!A16=0,"",'[1]Datos a presupuestar'!A16)</f>
        <v/>
      </c>
      <c r="B16" s="14" t="str">
        <f>+IF('[1]Datos a presupuestar'!B16=0,"",'[1]Datos a presupuestar'!B16)</f>
        <v/>
      </c>
      <c r="C16" s="15"/>
      <c r="D16" s="5"/>
    </row>
    <row r="17" spans="1:5" ht="18" x14ac:dyDescent="0.2">
      <c r="A17" s="19">
        <f>+IF('[1]Datos a presupuestar'!A17=0,"",'[1]Datos a presupuestar'!A17)</f>
        <v>11</v>
      </c>
      <c r="B17" s="20" t="str">
        <f>+IF('[1]Datos a presupuestar'!B17=0,"",'[1]Datos a presupuestar'!B17)</f>
        <v>INGRESOS  CORRIENTES</v>
      </c>
      <c r="C17" s="21">
        <f>+C19+C97+C107</f>
        <v>2210088053</v>
      </c>
      <c r="D17" s="5"/>
      <c r="E17" s="2"/>
    </row>
    <row r="18" spans="1:5" ht="12" customHeight="1" x14ac:dyDescent="0.2">
      <c r="A18" s="13" t="str">
        <f>+IF('[1]Datos a presupuestar'!A18=0,"",'[1]Datos a presupuestar'!A18)</f>
        <v/>
      </c>
      <c r="B18" s="14" t="str">
        <f>+IF('[1]Datos a presupuestar'!B18=0,"",'[1]Datos a presupuestar'!B18)</f>
        <v/>
      </c>
      <c r="C18" s="15"/>
      <c r="D18" s="5"/>
      <c r="E18" s="2"/>
    </row>
    <row r="19" spans="1:5" ht="15.75" x14ac:dyDescent="0.2">
      <c r="A19" s="27">
        <f>+IF('[1]Datos a presupuestar'!A19=0,"",'[1]Datos a presupuestar'!A19)</f>
        <v>113</v>
      </c>
      <c r="B19" s="28" t="str">
        <f>+IF('[1]Datos a presupuestar'!B19=0,"",'[1]Datos a presupuestar'!B19)</f>
        <v>VENTA DE SERVICIOS</v>
      </c>
      <c r="C19" s="29">
        <f>C21+C88</f>
        <v>2204471650</v>
      </c>
      <c r="D19" s="5"/>
      <c r="E19" s="2"/>
    </row>
    <row r="20" spans="1:5" ht="9.9499999999999993" customHeight="1" x14ac:dyDescent="0.2">
      <c r="A20" s="13" t="str">
        <f>+IF('[1]Datos a presupuestar'!A20=0,"",'[1]Datos a presupuestar'!A20)</f>
        <v/>
      </c>
      <c r="B20" s="14" t="str">
        <f>+IF('[1]Datos a presupuestar'!B20=0,"",'[1]Datos a presupuestar'!B20)</f>
        <v/>
      </c>
      <c r="C20" s="15"/>
      <c r="D20" s="5"/>
    </row>
    <row r="21" spans="1:5" ht="15.75" x14ac:dyDescent="0.2">
      <c r="A21" s="27">
        <f>+IF('[1]Datos a presupuestar'!A21=0,"",'[1]Datos a presupuestar'!A21)</f>
        <v>11301</v>
      </c>
      <c r="B21" s="28" t="str">
        <f>+IF('[1]Datos a presupuestar'!B21=0,"",'[1]Datos a presupuestar'!B21)</f>
        <v>Venta de Servicios de Salud</v>
      </c>
      <c r="C21" s="29">
        <f>C23+C26+C29+C42+C45+C48+C51+C54+C57+C60+C63+C66+C69+C72+C75+C78+C81+C84</f>
        <v>2178876930</v>
      </c>
      <c r="D21" s="5"/>
    </row>
    <row r="22" spans="1:5" ht="8.1" customHeight="1" x14ac:dyDescent="0.2">
      <c r="A22" s="13" t="str">
        <f>+IF('[1]Datos a presupuestar'!A22=0,"",'[1]Datos a presupuestar'!A22)</f>
        <v/>
      </c>
      <c r="B22" s="14" t="str">
        <f>+IF('[1]Datos a presupuestar'!B22=0,"",'[1]Datos a presupuestar'!B22)</f>
        <v/>
      </c>
      <c r="C22" s="15"/>
      <c r="D22" s="5"/>
    </row>
    <row r="23" spans="1:5" s="34" customFormat="1" ht="15.75" x14ac:dyDescent="0.2">
      <c r="A23" s="30">
        <f>+IF('[1]Datos a presupuestar'!A23=0,"",'[1]Datos a presupuestar'!A23)</f>
        <v>1130101</v>
      </c>
      <c r="B23" s="31" t="str">
        <f>+IF('[1]Datos a presupuestar'!B23=0,"",'[1]Datos a presupuestar'!B23)</f>
        <v>EPS - REGIMEN CONTRIBUTIVO</v>
      </c>
      <c r="C23" s="32">
        <f>SUM(C24:C25)</f>
        <v>417246593</v>
      </c>
      <c r="D23" s="33"/>
    </row>
    <row r="24" spans="1:5" s="38" customFormat="1" ht="14.25" x14ac:dyDescent="0.2">
      <c r="A24" s="35" t="str">
        <f>+IF('[1]Datos a presupuestar'!A24=0,"",'[1]Datos a presupuestar'!A24)</f>
        <v>1130101-1</v>
      </c>
      <c r="B24" s="36" t="str">
        <f>+IF('[1]Datos a presupuestar'!B24=0,"",'[1]Datos a presupuestar'!B24)</f>
        <v>Vigencia 2020</v>
      </c>
      <c r="C24" s="25">
        <f>+'[1]Datos a presupuestar'!C24</f>
        <v>276246593</v>
      </c>
      <c r="D24" s="37"/>
    </row>
    <row r="25" spans="1:5" s="42" customFormat="1" ht="15.75" x14ac:dyDescent="0.2">
      <c r="A25" s="39" t="str">
        <f>+IF('[1]Datos a presupuestar'!A25=0,"",'[1]Datos a presupuestar'!A25)</f>
        <v>1130101-2</v>
      </c>
      <c r="B25" s="40" t="str">
        <f>+IF('[1]Datos a presupuestar'!B25=0,"",'[1]Datos a presupuestar'!B25)</f>
        <v>Vigencia Anterior</v>
      </c>
      <c r="C25" s="25">
        <f>+'[1]Datos a presupuestar'!C25</f>
        <v>141000000</v>
      </c>
      <c r="D25" s="41"/>
    </row>
    <row r="26" spans="1:5" s="44" customFormat="1" ht="15.75" x14ac:dyDescent="0.2">
      <c r="A26" s="30">
        <f>+IF('[1]Datos a presupuestar'!A26=0,"",'[1]Datos a presupuestar'!A26)</f>
        <v>1130102</v>
      </c>
      <c r="B26" s="31" t="str">
        <f>+IF('[1]Datos a presupuestar'!B26=0,"",'[1]Datos a presupuestar'!B26)</f>
        <v>EPS - REGIMEN SUBSIDIADO</v>
      </c>
      <c r="C26" s="32">
        <f>SUM(C27:C28)</f>
        <v>1259848792</v>
      </c>
      <c r="D26" s="43"/>
    </row>
    <row r="27" spans="1:5" s="38" customFormat="1" ht="14.25" x14ac:dyDescent="0.2">
      <c r="A27" s="35" t="str">
        <f>+IF('[1]Datos a presupuestar'!A27=0,"",'[1]Datos a presupuestar'!A27)</f>
        <v>1130102-1</v>
      </c>
      <c r="B27" s="36" t="str">
        <f>+IF('[1]Datos a presupuestar'!B27=0,"",'[1]Datos a presupuestar'!B27)</f>
        <v>Vigencia 2020</v>
      </c>
      <c r="C27" s="25">
        <f>+'[1]Datos a presupuestar'!C27</f>
        <v>1062976391</v>
      </c>
      <c r="D27" s="37"/>
    </row>
    <row r="28" spans="1:5" s="46" customFormat="1" ht="14.25" x14ac:dyDescent="0.2">
      <c r="A28" s="39" t="str">
        <f>+IF('[1]Datos a presupuestar'!A28=0,"",'[1]Datos a presupuestar'!A28)</f>
        <v>1130102-2</v>
      </c>
      <c r="B28" s="40" t="str">
        <f>+IF('[1]Datos a presupuestar'!B28=0,"",'[1]Datos a presupuestar'!B28)</f>
        <v>Vigencia Anterior</v>
      </c>
      <c r="C28" s="25">
        <f>+'[1]Datos a presupuestar'!C28</f>
        <v>196872401</v>
      </c>
      <c r="D28" s="45"/>
    </row>
    <row r="29" spans="1:5" s="44" customFormat="1" ht="30" x14ac:dyDescent="0.2">
      <c r="A29" s="30">
        <f>+IF('[1]Datos a presupuestar'!A29=0,"",'[1]Datos a presupuestar'!A29)</f>
        <v>1130103</v>
      </c>
      <c r="B29" s="47" t="str">
        <f>+IF('[1]Datos a presupuestar'!B29=0,"",'[1]Datos a presupuestar'!B29)</f>
        <v>SUBSIDIO A LA OFERTA- ATENCION PERSONAS POBRES NO CUBIERTOS CON SUBSIDIO A LA DEMANDA</v>
      </c>
      <c r="C29" s="32">
        <f>C30+C33+C36+C39+C40+C41</f>
        <v>252708654</v>
      </c>
      <c r="D29" s="43"/>
    </row>
    <row r="30" spans="1:5" ht="14.25" x14ac:dyDescent="0.2">
      <c r="A30" s="48" t="str">
        <f>+IF('[1]Datos a presupuestar'!A30=0,"",'[1]Datos a presupuestar'!A30)</f>
        <v>1130103-1</v>
      </c>
      <c r="B30" s="49" t="str">
        <f>+IF('[1]Datos a presupuestar'!B30=0,"",'[1]Datos a presupuestar'!B30)</f>
        <v xml:space="preserve"> Prestación de Servicios de salud  1er Nivel</v>
      </c>
      <c r="C30" s="50">
        <f>SUM(C31:C32)</f>
        <v>0</v>
      </c>
      <c r="D30" s="5"/>
    </row>
    <row r="31" spans="1:5" s="38" customFormat="1" ht="12.75" x14ac:dyDescent="0.2">
      <c r="A31" s="51" t="str">
        <f>+IF('[1]Datos a presupuestar'!A31=0,"",'[1]Datos a presupuestar'!A31)</f>
        <v>1130103-1-1</v>
      </c>
      <c r="B31" s="52" t="str">
        <f>+IF('[1]Datos a presupuestar'!B31=0,"",'[1]Datos a presupuestar'!B31)</f>
        <v>Vigencia 2020</v>
      </c>
      <c r="C31" s="53">
        <f>+'[1]Datos a presupuestar'!C31</f>
        <v>0</v>
      </c>
      <c r="D31" s="37"/>
    </row>
    <row r="32" spans="1:5" s="55" customFormat="1" ht="15" x14ac:dyDescent="0.2">
      <c r="A32" s="51" t="str">
        <f>+IF('[1]Datos a presupuestar'!A32=0,"",'[1]Datos a presupuestar'!A32)</f>
        <v>1130103-1-2</v>
      </c>
      <c r="B32" s="52" t="str">
        <f>+IF('[1]Datos a presupuestar'!B32=0,"",'[1]Datos a presupuestar'!B32)</f>
        <v>Vigencia Anterior</v>
      </c>
      <c r="C32" s="53">
        <f>+'[1]Datos a presupuestar'!C32</f>
        <v>0</v>
      </c>
      <c r="D32" s="54"/>
    </row>
    <row r="33" spans="1:4" ht="14.25" x14ac:dyDescent="0.2">
      <c r="A33" s="56" t="str">
        <f>+IF('[1]Datos a presupuestar'!A33=0,"",'[1]Datos a presupuestar'!A33)</f>
        <v>1130103-2</v>
      </c>
      <c r="B33" s="57" t="str">
        <f>+IF('[1]Datos a presupuestar'!B33=0,"",'[1]Datos a presupuestar'!B33)</f>
        <v xml:space="preserve"> Prestación de Servicios de salud  2o. Nivel</v>
      </c>
      <c r="C33" s="50">
        <f>SUM(C34:C35)</f>
        <v>0</v>
      </c>
      <c r="D33" s="5"/>
    </row>
    <row r="34" spans="1:4" s="58" customFormat="1" ht="12.75" x14ac:dyDescent="0.2">
      <c r="A34" s="51" t="str">
        <f>+IF('[1]Datos a presupuestar'!A34=0,"",'[1]Datos a presupuestar'!A34)</f>
        <v>1130103-2-1</v>
      </c>
      <c r="B34" s="52" t="str">
        <f>+IF('[1]Datos a presupuestar'!B34=0,"",'[1]Datos a presupuestar'!B34)</f>
        <v>Vigencia 2020</v>
      </c>
      <c r="C34" s="53">
        <f>+'[1]Datos a presupuestar'!C34</f>
        <v>0</v>
      </c>
      <c r="D34" s="37"/>
    </row>
    <row r="35" spans="1:4" s="59" customFormat="1" ht="12.75" x14ac:dyDescent="0.2">
      <c r="A35" s="51" t="str">
        <f>+IF('[1]Datos a presupuestar'!A35=0,"",'[1]Datos a presupuestar'!A35)</f>
        <v>1130103-2-2</v>
      </c>
      <c r="B35" s="52" t="str">
        <f>+IF('[1]Datos a presupuestar'!B35=0,"",'[1]Datos a presupuestar'!B35)</f>
        <v>Vigencia Anterior</v>
      </c>
      <c r="C35" s="53">
        <f>+'[1]Datos a presupuestar'!C35</f>
        <v>0</v>
      </c>
      <c r="D35" s="45"/>
    </row>
    <row r="36" spans="1:4" ht="14.25" x14ac:dyDescent="0.2">
      <c r="A36" s="56" t="str">
        <f>+IF('[1]Datos a presupuestar'!A36=0,"",'[1]Datos a presupuestar'!A36)</f>
        <v>1130103-3</v>
      </c>
      <c r="B36" s="57" t="str">
        <f>+IF('[1]Datos a presupuestar'!B36=0,"",'[1]Datos a presupuestar'!B36)</f>
        <v xml:space="preserve"> Prestación de Servicios de salud  3o. Nivel</v>
      </c>
      <c r="C36" s="50">
        <f>SUM(C37:C38)</f>
        <v>0</v>
      </c>
      <c r="D36" s="5"/>
    </row>
    <row r="37" spans="1:4" s="58" customFormat="1" ht="12.75" x14ac:dyDescent="0.2">
      <c r="A37" s="51" t="str">
        <f>+IF('[1]Datos a presupuestar'!A37=0,"",'[1]Datos a presupuestar'!A37)</f>
        <v>1130103-3-1</v>
      </c>
      <c r="B37" s="52" t="str">
        <f>+IF('[1]Datos a presupuestar'!B37=0,"",'[1]Datos a presupuestar'!B37)</f>
        <v>Vigencia 2020</v>
      </c>
      <c r="C37" s="53">
        <f>+'[1]Datos a presupuestar'!C37</f>
        <v>0</v>
      </c>
      <c r="D37" s="37"/>
    </row>
    <row r="38" spans="1:4" s="59" customFormat="1" ht="12.75" x14ac:dyDescent="0.2">
      <c r="A38" s="51" t="str">
        <f>+IF('[1]Datos a presupuestar'!A38=0,"",'[1]Datos a presupuestar'!A38)</f>
        <v>1130103-3-2</v>
      </c>
      <c r="B38" s="52" t="str">
        <f>+IF('[1]Datos a presupuestar'!B38=0,"",'[1]Datos a presupuestar'!B38)</f>
        <v>Vigencia Anterior</v>
      </c>
      <c r="C38" s="53">
        <f>+'[1]Datos a presupuestar'!C38</f>
        <v>0</v>
      </c>
      <c r="D38" s="45"/>
    </row>
    <row r="39" spans="1:4" s="60" customFormat="1" ht="14.25" x14ac:dyDescent="0.2">
      <c r="A39" s="48" t="str">
        <f>+IF('[1]Datos a presupuestar'!A39=0,"",'[1]Datos a presupuestar'!A39)</f>
        <v>1130103-4</v>
      </c>
      <c r="B39" s="49" t="str">
        <f>+IF('[1]Datos a presupuestar'!B39=0,"",'[1]Datos a presupuestar'!B39)</f>
        <v xml:space="preserve"> Aportes Patronales  1o. Nivel</v>
      </c>
      <c r="C39" s="53">
        <f>+'[1]Datos a presupuestar'!C39</f>
        <v>252708654</v>
      </c>
      <c r="D39" s="5"/>
    </row>
    <row r="40" spans="1:4" s="60" customFormat="1" ht="14.25" x14ac:dyDescent="0.2">
      <c r="A40" s="48" t="str">
        <f>+IF('[1]Datos a presupuestar'!A40=0,"",'[1]Datos a presupuestar'!A40)</f>
        <v>1130103-5</v>
      </c>
      <c r="B40" s="49" t="str">
        <f>+IF('[1]Datos a presupuestar'!B40=0,"",'[1]Datos a presupuestar'!B40)</f>
        <v xml:space="preserve"> Aportes Patronales  2o. Nivel</v>
      </c>
      <c r="C40" s="53">
        <f>+'[1]Datos a presupuestar'!C40</f>
        <v>0</v>
      </c>
      <c r="D40" s="5"/>
    </row>
    <row r="41" spans="1:4" s="60" customFormat="1" ht="14.25" x14ac:dyDescent="0.2">
      <c r="A41" s="48" t="str">
        <f>+IF('[1]Datos a presupuestar'!A41=0,"",'[1]Datos a presupuestar'!A41)</f>
        <v>1130103-6</v>
      </c>
      <c r="B41" s="49" t="str">
        <f>+IF('[1]Datos a presupuestar'!B41=0,"",'[1]Datos a presupuestar'!B41)</f>
        <v xml:space="preserve"> Aportes Patronales  3er. Nivel</v>
      </c>
      <c r="C41" s="53">
        <f>+'[1]Datos a presupuestar'!C41</f>
        <v>0</v>
      </c>
      <c r="D41" s="5"/>
    </row>
    <row r="42" spans="1:4" s="60" customFormat="1" ht="15" x14ac:dyDescent="0.2">
      <c r="A42" s="30">
        <f>+IF('[1]Datos a presupuestar'!A42=0,"",'[1]Datos a presupuestar'!A42)</f>
        <v>1130104</v>
      </c>
      <c r="B42" s="31" t="str">
        <f>+IF('[1]Datos a presupuestar'!B42=0,"",'[1]Datos a presupuestar'!B42)</f>
        <v>SUBSIDIO A LA OFERTA- ACTIVIDADES NO POS-S</v>
      </c>
      <c r="C42" s="32">
        <f>+SUM(C43:C44)</f>
        <v>0</v>
      </c>
      <c r="D42" s="5"/>
    </row>
    <row r="43" spans="1:4" s="58" customFormat="1" ht="14.25" x14ac:dyDescent="0.2">
      <c r="A43" s="35" t="str">
        <f>+IF('[1]Datos a presupuestar'!A43=0,"",'[1]Datos a presupuestar'!A43)</f>
        <v>1130104-1</v>
      </c>
      <c r="B43" s="36" t="str">
        <f>+IF('[1]Datos a presupuestar'!B43=0,"",'[1]Datos a presupuestar'!B43)</f>
        <v>Vigencia 2020</v>
      </c>
      <c r="C43" s="25">
        <f>+'[1]Datos a presupuestar'!C43</f>
        <v>0</v>
      </c>
      <c r="D43" s="37"/>
    </row>
    <row r="44" spans="1:4" s="62" customFormat="1" ht="15.75" x14ac:dyDescent="0.2">
      <c r="A44" s="39" t="str">
        <f>+IF('[1]Datos a presupuestar'!A44=0,"",'[1]Datos a presupuestar'!A44)</f>
        <v>1130104-2</v>
      </c>
      <c r="B44" s="40" t="str">
        <f>+IF('[1]Datos a presupuestar'!B44=0,"",'[1]Datos a presupuestar'!B44)</f>
        <v>Vigencia Anterior</v>
      </c>
      <c r="C44" s="25">
        <f>+'[1]Datos a presupuestar'!C44</f>
        <v>0</v>
      </c>
      <c r="D44" s="61"/>
    </row>
    <row r="45" spans="1:4" s="60" customFormat="1" ht="15" x14ac:dyDescent="0.2">
      <c r="A45" s="30">
        <f>+IF('[1]Datos a presupuestar'!A45=0,"",'[1]Datos a presupuestar'!A45)</f>
        <v>1130106</v>
      </c>
      <c r="B45" s="31" t="str">
        <f>+IF('[1]Datos a presupuestar'!B45=0,"",'[1]Datos a presupuestar'!B45)</f>
        <v>SALUD PUBLICA, P y P</v>
      </c>
      <c r="C45" s="32">
        <f>SUM(C46:C47)</f>
        <v>76636905</v>
      </c>
      <c r="D45" s="5"/>
    </row>
    <row r="46" spans="1:4" s="58" customFormat="1" ht="14.25" x14ac:dyDescent="0.2">
      <c r="A46" s="35" t="str">
        <f>+IF('[1]Datos a presupuestar'!A46=0,"",'[1]Datos a presupuestar'!A46)</f>
        <v>1130106-1</v>
      </c>
      <c r="B46" s="36" t="str">
        <f>+IF('[1]Datos a presupuestar'!B46=0,"",'[1]Datos a presupuestar'!B46)</f>
        <v>Vigencia 2020</v>
      </c>
      <c r="C46" s="25">
        <f>+'[1]Datos a presupuestar'!C46</f>
        <v>76636905</v>
      </c>
      <c r="D46" s="37"/>
    </row>
    <row r="47" spans="1:4" s="62" customFormat="1" ht="15.75" x14ac:dyDescent="0.2">
      <c r="A47" s="39" t="str">
        <f>+IF('[1]Datos a presupuestar'!A47=0,"",'[1]Datos a presupuestar'!A47)</f>
        <v>1130106-2</v>
      </c>
      <c r="B47" s="40" t="str">
        <f>+IF('[1]Datos a presupuestar'!B47=0,"",'[1]Datos a presupuestar'!B47)</f>
        <v>Vigencia Anterior</v>
      </c>
      <c r="C47" s="25">
        <f>+'[1]Datos a presupuestar'!C47</f>
        <v>0</v>
      </c>
      <c r="D47" s="61"/>
    </row>
    <row r="48" spans="1:4" s="44" customFormat="1" ht="15.75" x14ac:dyDescent="0.2">
      <c r="A48" s="30">
        <f>+IF('[1]Datos a presupuestar'!A48=0,"",'[1]Datos a presupuestar'!A48)</f>
        <v>1130107</v>
      </c>
      <c r="B48" s="31" t="str">
        <f>+IF('[1]Datos a presupuestar'!B48=0,"",'[1]Datos a presupuestar'!B48)</f>
        <v>MINSALUD-FOSYGA-RECLAMACIONES ECAT</v>
      </c>
      <c r="C48" s="32">
        <f>SUM(C49:C50)</f>
        <v>0</v>
      </c>
      <c r="D48" s="43"/>
    </row>
    <row r="49" spans="1:4" s="58" customFormat="1" ht="14.25" x14ac:dyDescent="0.2">
      <c r="A49" s="35" t="str">
        <f>+IF('[1]Datos a presupuestar'!A49=0,"",'[1]Datos a presupuestar'!A49)</f>
        <v>1130107-1</v>
      </c>
      <c r="B49" s="36" t="str">
        <f>+IF('[1]Datos a presupuestar'!B49=0,"",'[1]Datos a presupuestar'!B49)</f>
        <v>Vigencia 2020</v>
      </c>
      <c r="C49" s="25">
        <f>+'[1]Datos a presupuestar'!C49</f>
        <v>0</v>
      </c>
      <c r="D49" s="37"/>
    </row>
    <row r="50" spans="1:4" s="59" customFormat="1" ht="14.25" x14ac:dyDescent="0.2">
      <c r="A50" s="39" t="str">
        <f>+IF('[1]Datos a presupuestar'!A50=0,"",'[1]Datos a presupuestar'!A50)</f>
        <v>1130107-2</v>
      </c>
      <c r="B50" s="40" t="str">
        <f>+IF('[1]Datos a presupuestar'!B50=0,"",'[1]Datos a presupuestar'!B50)</f>
        <v>Vigencia Anterior</v>
      </c>
      <c r="C50" s="25">
        <f>+'[1]Datos a presupuestar'!C50</f>
        <v>0</v>
      </c>
      <c r="D50" s="45"/>
    </row>
    <row r="51" spans="1:4" s="44" customFormat="1" ht="15.75" x14ac:dyDescent="0.2">
      <c r="A51" s="30">
        <f>+IF('[1]Datos a presupuestar'!A51=0,"",'[1]Datos a presupuestar'!A51)</f>
        <v>1130108</v>
      </c>
      <c r="B51" s="31" t="str">
        <f>+IF('[1]Datos a presupuestar'!B51=0,"",'[1]Datos a presupuestar'!B51)</f>
        <v>MINSALUD-FOSYGA -TRAUMA MAYOR Y DESPLAZADOS</v>
      </c>
      <c r="C51" s="32">
        <f>SUM(C52:C53)</f>
        <v>0</v>
      </c>
      <c r="D51" s="43"/>
    </row>
    <row r="52" spans="1:4" s="58" customFormat="1" ht="14.25" x14ac:dyDescent="0.2">
      <c r="A52" s="35">
        <f>+IF('[1]Datos a presupuestar'!A52=0,"",'[1]Datos a presupuestar'!A52)</f>
        <v>1130108</v>
      </c>
      <c r="B52" s="36" t="str">
        <f>+IF('[1]Datos a presupuestar'!B52=0,"",'[1]Datos a presupuestar'!B52)</f>
        <v>Vigencia 2020</v>
      </c>
      <c r="C52" s="25">
        <f>+'[1]Datos a presupuestar'!C52</f>
        <v>0</v>
      </c>
      <c r="D52" s="37"/>
    </row>
    <row r="53" spans="1:4" s="59" customFormat="1" ht="14.25" x14ac:dyDescent="0.2">
      <c r="A53" s="39">
        <f>+IF('[1]Datos a presupuestar'!A53=0,"",'[1]Datos a presupuestar'!A53)</f>
        <v>1130108</v>
      </c>
      <c r="B53" s="40" t="str">
        <f>+IF('[1]Datos a presupuestar'!B53=0,"",'[1]Datos a presupuestar'!B53)</f>
        <v>Vigencia Anterior</v>
      </c>
      <c r="C53" s="25">
        <f>+'[1]Datos a presupuestar'!C53</f>
        <v>0</v>
      </c>
      <c r="D53" s="45"/>
    </row>
    <row r="54" spans="1:4" s="44" customFormat="1" ht="15.75" x14ac:dyDescent="0.2">
      <c r="A54" s="30">
        <f>+IF('[1]Datos a presupuestar'!A54=0,"",'[1]Datos a presupuestar'!A54)</f>
        <v>1130109</v>
      </c>
      <c r="B54" s="31" t="str">
        <f>+IF('[1]Datos a presupuestar'!B54=0,"",'[1]Datos a presupuestar'!B54)</f>
        <v>EPS - PLANES COMPLEMENTARIOS</v>
      </c>
      <c r="C54" s="32">
        <f>SUM(C55:C56)</f>
        <v>0</v>
      </c>
      <c r="D54" s="43"/>
    </row>
    <row r="55" spans="1:4" s="58" customFormat="1" ht="14.25" x14ac:dyDescent="0.2">
      <c r="A55" s="35" t="str">
        <f>+IF('[1]Datos a presupuestar'!A55=0,"",'[1]Datos a presupuestar'!A55)</f>
        <v>1130109-1</v>
      </c>
      <c r="B55" s="36" t="str">
        <f>+IF('[1]Datos a presupuestar'!B55=0,"",'[1]Datos a presupuestar'!B55)</f>
        <v>Vigencia 2020</v>
      </c>
      <c r="C55" s="25">
        <f>+'[1]Datos a presupuestar'!C55</f>
        <v>0</v>
      </c>
      <c r="D55" s="37"/>
    </row>
    <row r="56" spans="1:4" s="59" customFormat="1" ht="14.25" x14ac:dyDescent="0.2">
      <c r="A56" s="39" t="str">
        <f>+IF('[1]Datos a presupuestar'!A56=0,"",'[1]Datos a presupuestar'!A56)</f>
        <v>1130109-2</v>
      </c>
      <c r="B56" s="40" t="str">
        <f>+IF('[1]Datos a presupuestar'!B56=0,"",'[1]Datos a presupuestar'!B56)</f>
        <v>Vigencia Anterior</v>
      </c>
      <c r="C56" s="25">
        <f>+'[1]Datos a presupuestar'!C56</f>
        <v>0</v>
      </c>
      <c r="D56" s="45"/>
    </row>
    <row r="57" spans="1:4" s="44" customFormat="1" ht="15.75" x14ac:dyDescent="0.2">
      <c r="A57" s="30">
        <f>+IF('[1]Datos a presupuestar'!A57=0,"",'[1]Datos a presupuestar'!A57)</f>
        <v>1130110</v>
      </c>
      <c r="B57" s="31" t="str">
        <f>+IF('[1]Datos a presupuestar'!B57=0,"",'[1]Datos a presupuestar'!B57)</f>
        <v>EMPRESAS MEDICINA PREPAGADA</v>
      </c>
      <c r="C57" s="32">
        <f>SUM(C58:C59)</f>
        <v>0</v>
      </c>
      <c r="D57" s="43"/>
    </row>
    <row r="58" spans="1:4" s="58" customFormat="1" ht="14.25" x14ac:dyDescent="0.2">
      <c r="A58" s="35" t="str">
        <f>+IF('[1]Datos a presupuestar'!A58=0,"",'[1]Datos a presupuestar'!A58)</f>
        <v>1130110-1</v>
      </c>
      <c r="B58" s="36" t="str">
        <f>+IF('[1]Datos a presupuestar'!B58=0,"",'[1]Datos a presupuestar'!B58)</f>
        <v>Vigencia 2020</v>
      </c>
      <c r="C58" s="25">
        <f>+'[1]Datos a presupuestar'!C58</f>
        <v>0</v>
      </c>
      <c r="D58" s="37"/>
    </row>
    <row r="59" spans="1:4" s="59" customFormat="1" ht="14.25" x14ac:dyDescent="0.2">
      <c r="A59" s="39" t="str">
        <f>+IF('[1]Datos a presupuestar'!A59=0,"",'[1]Datos a presupuestar'!A59)</f>
        <v>1130110-2</v>
      </c>
      <c r="B59" s="40" t="str">
        <f>+IF('[1]Datos a presupuestar'!B59=0,"",'[1]Datos a presupuestar'!B59)</f>
        <v>Vigencia Anterior</v>
      </c>
      <c r="C59" s="25">
        <f>+'[1]Datos a presupuestar'!C59</f>
        <v>0</v>
      </c>
      <c r="D59" s="45"/>
    </row>
    <row r="60" spans="1:4" s="44" customFormat="1" ht="15.75" x14ac:dyDescent="0.2">
      <c r="A60" s="30">
        <f>+IF('[1]Datos a presupuestar'!A60=0,"",'[1]Datos a presupuestar'!A60)</f>
        <v>1130111</v>
      </c>
      <c r="B60" s="31" t="str">
        <f>+IF('[1]Datos a presupuestar'!B60=0,"",'[1]Datos a presupuestar'!B60)</f>
        <v>IPS PRIVADAS</v>
      </c>
      <c r="C60" s="32">
        <f>SUM(C61:C62)</f>
        <v>0</v>
      </c>
      <c r="D60" s="43"/>
    </row>
    <row r="61" spans="1:4" s="58" customFormat="1" ht="14.25" x14ac:dyDescent="0.2">
      <c r="A61" s="35" t="str">
        <f>+IF('[1]Datos a presupuestar'!A61=0,"",'[1]Datos a presupuestar'!A61)</f>
        <v>1130111-1</v>
      </c>
      <c r="B61" s="36" t="str">
        <f>+IF('[1]Datos a presupuestar'!B61=0,"",'[1]Datos a presupuestar'!B61)</f>
        <v>Vigencia 2020</v>
      </c>
      <c r="C61" s="25">
        <f>+'[1]Datos a presupuestar'!C61</f>
        <v>0</v>
      </c>
      <c r="D61" s="37"/>
    </row>
    <row r="62" spans="1:4" s="59" customFormat="1" ht="14.25" x14ac:dyDescent="0.2">
      <c r="A62" s="39" t="str">
        <f>+IF('[1]Datos a presupuestar'!A62=0,"",'[1]Datos a presupuestar'!A62)</f>
        <v>1130111-2</v>
      </c>
      <c r="B62" s="40" t="str">
        <f>+IF('[1]Datos a presupuestar'!B62=0,"",'[1]Datos a presupuestar'!B62)</f>
        <v>Vigencia Anterior</v>
      </c>
      <c r="C62" s="25">
        <f>+'[1]Datos a presupuestar'!C62</f>
        <v>0</v>
      </c>
      <c r="D62" s="45"/>
    </row>
    <row r="63" spans="1:4" ht="15" x14ac:dyDescent="0.2">
      <c r="A63" s="30">
        <f>+IF('[1]Datos a presupuestar'!A63=0,"",'[1]Datos a presupuestar'!A63)</f>
        <v>1130112</v>
      </c>
      <c r="B63" s="31" t="str">
        <f>+IF('[1]Datos a presupuestar'!B63=0,"",'[1]Datos a presupuestar'!B63)</f>
        <v>IPS PUBLICAS</v>
      </c>
      <c r="C63" s="32">
        <f>SUM(C64:C65)</f>
        <v>3500000</v>
      </c>
      <c r="D63" s="5"/>
    </row>
    <row r="64" spans="1:4" s="58" customFormat="1" ht="14.25" x14ac:dyDescent="0.2">
      <c r="A64" s="35" t="str">
        <f>+IF('[1]Datos a presupuestar'!A64=0,"",'[1]Datos a presupuestar'!A64)</f>
        <v>1130112-1</v>
      </c>
      <c r="B64" s="36" t="str">
        <f>+IF('[1]Datos a presupuestar'!B64=0,"",'[1]Datos a presupuestar'!B64)</f>
        <v>Vigencia 2020</v>
      </c>
      <c r="C64" s="25">
        <f>+'[1]Datos a presupuestar'!C64</f>
        <v>3500000</v>
      </c>
      <c r="D64" s="37"/>
    </row>
    <row r="65" spans="1:4" s="59" customFormat="1" ht="14.25" x14ac:dyDescent="0.2">
      <c r="A65" s="39" t="str">
        <f>+IF('[1]Datos a presupuestar'!A65=0,"",'[1]Datos a presupuestar'!A65)</f>
        <v>1130112-2</v>
      </c>
      <c r="B65" s="40" t="str">
        <f>+IF('[1]Datos a presupuestar'!B65=0,"",'[1]Datos a presupuestar'!B65)</f>
        <v>Vigencia Anterior</v>
      </c>
      <c r="C65" s="25">
        <f>+'[1]Datos a presupuestar'!C65</f>
        <v>0</v>
      </c>
      <c r="D65" s="45"/>
    </row>
    <row r="66" spans="1:4" ht="15" x14ac:dyDescent="0.2">
      <c r="A66" s="30">
        <f>+IF('[1]Datos a presupuestar'!A66=0,"",'[1]Datos a presupuestar'!A66)</f>
        <v>1130113</v>
      </c>
      <c r="B66" s="31" t="str">
        <f>+IF('[1]Datos a presupuestar'!B66=0,"",'[1]Datos a presupuestar'!B66)</f>
        <v>COMPAÑIAS DE SEGUROS  - ACCIDENTES DE TRANSITO</v>
      </c>
      <c r="C66" s="32">
        <f>SUM(C67:C68)</f>
        <v>15553669</v>
      </c>
      <c r="D66" s="5"/>
    </row>
    <row r="67" spans="1:4" s="58" customFormat="1" ht="14.25" x14ac:dyDescent="0.2">
      <c r="A67" s="35" t="str">
        <f>+IF('[1]Datos a presupuestar'!A67=0,"",'[1]Datos a presupuestar'!A67)</f>
        <v>1130113-1</v>
      </c>
      <c r="B67" s="36" t="str">
        <f>+IF('[1]Datos a presupuestar'!B67=0,"",'[1]Datos a presupuestar'!B67)</f>
        <v>Vigencia 2020</v>
      </c>
      <c r="C67" s="25">
        <f>+'[1]Datos a presupuestar'!C67</f>
        <v>13553669</v>
      </c>
      <c r="D67" s="37"/>
    </row>
    <row r="68" spans="1:4" s="59" customFormat="1" ht="14.25" x14ac:dyDescent="0.2">
      <c r="A68" s="39" t="str">
        <f>+IF('[1]Datos a presupuestar'!A68=0,"",'[1]Datos a presupuestar'!A68)</f>
        <v>1130113-2</v>
      </c>
      <c r="B68" s="40" t="str">
        <f>+IF('[1]Datos a presupuestar'!B68=0,"",'[1]Datos a presupuestar'!B68)</f>
        <v>Vigencia Anterior</v>
      </c>
      <c r="C68" s="25">
        <f>+'[1]Datos a presupuestar'!C68</f>
        <v>2000000</v>
      </c>
      <c r="D68" s="45"/>
    </row>
    <row r="69" spans="1:4" s="44" customFormat="1" ht="15.75" x14ac:dyDescent="0.2">
      <c r="A69" s="30">
        <f>+IF('[1]Datos a presupuestar'!A69=0,"",'[1]Datos a presupuestar'!A69)</f>
        <v>1130114</v>
      </c>
      <c r="B69" s="31" t="str">
        <f>+IF('[1]Datos a presupuestar'!B69=0,"",'[1]Datos a presupuestar'!B69)</f>
        <v>COMPAÑIAS DE SEGUROS  - PLANES DE SALUD</v>
      </c>
      <c r="C69" s="32">
        <f>SUM(C70:C71)</f>
        <v>0</v>
      </c>
      <c r="D69" s="43"/>
    </row>
    <row r="70" spans="1:4" s="38" customFormat="1" ht="14.25" x14ac:dyDescent="0.2">
      <c r="A70" s="35" t="str">
        <f>+IF('[1]Datos a presupuestar'!A70=0,"",'[1]Datos a presupuestar'!A70)</f>
        <v>1130114-1</v>
      </c>
      <c r="B70" s="36" t="str">
        <f>+IF('[1]Datos a presupuestar'!B70=0,"",'[1]Datos a presupuestar'!B70)</f>
        <v>Vigencia 2020</v>
      </c>
      <c r="C70" s="25">
        <f>+'[1]Datos a presupuestar'!C70</f>
        <v>0</v>
      </c>
      <c r="D70" s="37"/>
    </row>
    <row r="71" spans="1:4" s="46" customFormat="1" ht="14.25" x14ac:dyDescent="0.2">
      <c r="A71" s="39" t="str">
        <f>+IF('[1]Datos a presupuestar'!A71=0,"",'[1]Datos a presupuestar'!A71)</f>
        <v>1130114-2</v>
      </c>
      <c r="B71" s="40" t="str">
        <f>+IF('[1]Datos a presupuestar'!B71=0,"",'[1]Datos a presupuestar'!B71)</f>
        <v>Vigencia Anterior</v>
      </c>
      <c r="C71" s="25">
        <f>+'[1]Datos a presupuestar'!C71</f>
        <v>0</v>
      </c>
      <c r="D71" s="45"/>
    </row>
    <row r="72" spans="1:4" s="44" customFormat="1" ht="15.75" x14ac:dyDescent="0.2">
      <c r="A72" s="30">
        <f>+IF('[1]Datos a presupuestar'!A72=0,"",'[1]Datos a presupuestar'!A72)</f>
        <v>1130115</v>
      </c>
      <c r="B72" s="31" t="str">
        <f>+IF('[1]Datos a presupuestar'!B72=0,"",'[1]Datos a presupuestar'!B72)</f>
        <v>ENTIDADES DE REGIMEN ESPECIAL (Magisterio, Fuerza Pca.)</v>
      </c>
      <c r="C72" s="32">
        <f>SUM(C73:C74)</f>
        <v>72474774</v>
      </c>
      <c r="D72" s="43"/>
    </row>
    <row r="73" spans="1:4" s="58" customFormat="1" ht="14.25" x14ac:dyDescent="0.2">
      <c r="A73" s="35" t="str">
        <f>+IF('[1]Datos a presupuestar'!A73=0,"",'[1]Datos a presupuestar'!A73)</f>
        <v>1130115-1</v>
      </c>
      <c r="B73" s="36" t="str">
        <f>+IF('[1]Datos a presupuestar'!B73=0,"",'[1]Datos a presupuestar'!B73)</f>
        <v>Vigencia 2020</v>
      </c>
      <c r="C73" s="25">
        <f>+'[1]Datos a presupuestar'!C73</f>
        <v>44474774</v>
      </c>
      <c r="D73" s="37"/>
    </row>
    <row r="74" spans="1:4" s="59" customFormat="1" ht="14.25" x14ac:dyDescent="0.2">
      <c r="A74" s="39" t="str">
        <f>+IF('[1]Datos a presupuestar'!A74=0,"",'[1]Datos a presupuestar'!A74)</f>
        <v>1130115-2</v>
      </c>
      <c r="B74" s="40" t="str">
        <f>+IF('[1]Datos a presupuestar'!B74=0,"",'[1]Datos a presupuestar'!B74)</f>
        <v>Vigencia Anterior</v>
      </c>
      <c r="C74" s="25">
        <f>+'[1]Datos a presupuestar'!C74</f>
        <v>28000000</v>
      </c>
      <c r="D74" s="45"/>
    </row>
    <row r="75" spans="1:4" s="44" customFormat="1" ht="15.75" x14ac:dyDescent="0.2">
      <c r="A75" s="30">
        <f>+IF('[1]Datos a presupuestar'!A75=0,"",'[1]Datos a presupuestar'!A75)</f>
        <v>1130116</v>
      </c>
      <c r="B75" s="31" t="str">
        <f>+IF('[1]Datos a presupuestar'!B75=0,"",'[1]Datos a presupuestar'!B75)</f>
        <v>ADMINISTRADORAS DE RIESGOS LABORALES</v>
      </c>
      <c r="C75" s="32">
        <f>SUM(C76:C77)</f>
        <v>4400000</v>
      </c>
      <c r="D75" s="43"/>
    </row>
    <row r="76" spans="1:4" s="38" customFormat="1" ht="14.25" x14ac:dyDescent="0.2">
      <c r="A76" s="35" t="str">
        <f>+IF('[1]Datos a presupuestar'!A76=0,"",'[1]Datos a presupuestar'!A76)</f>
        <v>1130116-1</v>
      </c>
      <c r="B76" s="36" t="str">
        <f>+IF('[1]Datos a presupuestar'!B76=0,"",'[1]Datos a presupuestar'!B76)</f>
        <v>Vigencia 2020</v>
      </c>
      <c r="C76" s="25">
        <f>+'[1]Datos a presupuestar'!C76</f>
        <v>4000000</v>
      </c>
      <c r="D76" s="37"/>
    </row>
    <row r="77" spans="1:4" s="46" customFormat="1" ht="14.25" x14ac:dyDescent="0.2">
      <c r="A77" s="39" t="str">
        <f>+IF('[1]Datos a presupuestar'!A77=0,"",'[1]Datos a presupuestar'!A77)</f>
        <v>1130116-2</v>
      </c>
      <c r="B77" s="40" t="str">
        <f>+IF('[1]Datos a presupuestar'!B77=0,"",'[1]Datos a presupuestar'!B77)</f>
        <v>Vigencia Anterior</v>
      </c>
      <c r="C77" s="25">
        <f>+'[1]Datos a presupuestar'!C77</f>
        <v>400000</v>
      </c>
      <c r="D77" s="45"/>
    </row>
    <row r="78" spans="1:4" s="44" customFormat="1" ht="30" x14ac:dyDescent="0.2">
      <c r="A78" s="30">
        <f>+IF('[1]Datos a presupuestar'!A78=0,"",'[1]Datos a presupuestar'!A78)</f>
        <v>1130117</v>
      </c>
      <c r="B78" s="47" t="str">
        <f>+IF('[1]Datos a presupuestar'!B78=0,"",'[1]Datos a presupuestar'!B78)</f>
        <v>CUOTAS DE RECUPERACION - PERSONAS POBRES EN LO NO CUBIERTO CON SUBSIDIO A LA DEMANDA</v>
      </c>
      <c r="C78" s="32">
        <f>SUM(C79:C80)</f>
        <v>12926922</v>
      </c>
      <c r="D78" s="43"/>
    </row>
    <row r="79" spans="1:4" s="38" customFormat="1" ht="14.25" x14ac:dyDescent="0.2">
      <c r="A79" s="35" t="str">
        <f>+IF('[1]Datos a presupuestar'!A79=0,"",'[1]Datos a presupuestar'!A79)</f>
        <v>1130117-1</v>
      </c>
      <c r="B79" s="36" t="str">
        <f>+IF('[1]Datos a presupuestar'!B79=0,"",'[1]Datos a presupuestar'!B79)</f>
        <v>Vigencia 2020</v>
      </c>
      <c r="C79" s="25">
        <f>+'[1]Datos a presupuestar'!C79</f>
        <v>12926922</v>
      </c>
      <c r="D79" s="37"/>
    </row>
    <row r="80" spans="1:4" s="46" customFormat="1" ht="14.25" x14ac:dyDescent="0.2">
      <c r="A80" s="39" t="str">
        <f>+IF('[1]Datos a presupuestar'!A80=0,"",'[1]Datos a presupuestar'!A80)</f>
        <v>1130117-2</v>
      </c>
      <c r="B80" s="40" t="str">
        <f>+IF('[1]Datos a presupuestar'!B80=0,"",'[1]Datos a presupuestar'!B80)</f>
        <v>Vigencia Anterior</v>
      </c>
      <c r="C80" s="25">
        <f>+'[1]Datos a presupuestar'!C80</f>
        <v>0</v>
      </c>
      <c r="D80" s="45"/>
    </row>
    <row r="81" spans="1:6" s="64" customFormat="1" ht="15" x14ac:dyDescent="0.2">
      <c r="A81" s="30">
        <f>+IF('[1]Datos a presupuestar'!A81=0,"",'[1]Datos a presupuestar'!A81)</f>
        <v>1130118</v>
      </c>
      <c r="B81" s="31" t="str">
        <f>+IF('[1]Datos a presupuestar'!B81=0,"",'[1]Datos a presupuestar'!B81)</f>
        <v>PARTICULARES   (Venta de Contado)</v>
      </c>
      <c r="C81" s="32">
        <f>SUM(C82:C83)</f>
        <v>63580621</v>
      </c>
      <c r="D81" s="63"/>
    </row>
    <row r="82" spans="1:6" s="38" customFormat="1" ht="14.25" x14ac:dyDescent="0.2">
      <c r="A82" s="35" t="str">
        <f>+IF('[1]Datos a presupuestar'!A82=0,"",'[1]Datos a presupuestar'!A82)</f>
        <v>1130118-1</v>
      </c>
      <c r="B82" s="36" t="str">
        <f>+IF('[1]Datos a presupuestar'!B82=0,"",'[1]Datos a presupuestar'!B82)</f>
        <v>Vigencia 2020</v>
      </c>
      <c r="C82" s="25">
        <f>+'[1]Datos a presupuestar'!C82</f>
        <v>63580621</v>
      </c>
      <c r="D82" s="37"/>
    </row>
    <row r="83" spans="1:6" s="46" customFormat="1" ht="14.25" x14ac:dyDescent="0.2">
      <c r="A83" s="39" t="str">
        <f>+IF('[1]Datos a presupuestar'!A83=0,"",'[1]Datos a presupuestar'!A83)</f>
        <v>1130118-2</v>
      </c>
      <c r="B83" s="40" t="str">
        <f>+IF('[1]Datos a presupuestar'!B83=0,"",'[1]Datos a presupuestar'!B83)</f>
        <v>Vigencia Anterior</v>
      </c>
      <c r="C83" s="25">
        <f>+'[1]Datos a presupuestar'!C83</f>
        <v>0</v>
      </c>
      <c r="D83" s="45"/>
    </row>
    <row r="84" spans="1:6" s="44" customFormat="1" ht="15.75" x14ac:dyDescent="0.2">
      <c r="A84" s="30">
        <f>+IF('[1]Datos a presupuestar'!A84=0,"",'[1]Datos a presupuestar'!A84)</f>
        <v>1130119</v>
      </c>
      <c r="B84" s="31" t="str">
        <f>+IF('[1]Datos a presupuestar'!B84=0,"",'[1]Datos a presupuestar'!B84)</f>
        <v>Digitar nombre de Nuevo Rubro. Si lo Requiere</v>
      </c>
      <c r="C84" s="32">
        <f>+'[1]Datos a presupuestar'!C84</f>
        <v>0</v>
      </c>
      <c r="D84" s="43"/>
    </row>
    <row r="85" spans="1:6" s="44" customFormat="1" ht="15.75" x14ac:dyDescent="0.2">
      <c r="A85" s="35" t="str">
        <f>+IF('[1]Datos a presupuestar'!A85=0,"",'[1]Datos a presupuestar'!A85)</f>
        <v>1130119-1</v>
      </c>
      <c r="B85" s="36" t="str">
        <f>+IF('[1]Datos a presupuestar'!B85=0,"",'[1]Datos a presupuestar'!B85)</f>
        <v>Vigencia 2020</v>
      </c>
      <c r="C85" s="65">
        <f>+'[1]Datos a presupuestar'!C85</f>
        <v>0</v>
      </c>
      <c r="D85" s="43"/>
    </row>
    <row r="86" spans="1:6" s="44" customFormat="1" ht="15.75" x14ac:dyDescent="0.2">
      <c r="A86" s="39" t="str">
        <f>+IF('[1]Datos a presupuestar'!A86=0,"",'[1]Datos a presupuestar'!A86)</f>
        <v>1130119-2</v>
      </c>
      <c r="B86" s="40" t="str">
        <f>+IF('[1]Datos a presupuestar'!B86=0,"",'[1]Datos a presupuestar'!B86)</f>
        <v>Vigencia Anterior</v>
      </c>
      <c r="C86" s="65">
        <f>+'[1]Datos a presupuestar'!C86</f>
        <v>0</v>
      </c>
      <c r="D86" s="43"/>
    </row>
    <row r="87" spans="1:6" ht="9.9499999999999993" customHeight="1" x14ac:dyDescent="0.2">
      <c r="A87" s="39" t="str">
        <f>+IF('[1]Datos a presupuestar'!A87=0,"",'[1]Datos a presupuestar'!A87)</f>
        <v/>
      </c>
      <c r="B87" s="40" t="str">
        <f>+IF('[1]Datos a presupuestar'!B87=0,"",'[1]Datos a presupuestar'!B87)</f>
        <v/>
      </c>
      <c r="C87" s="65"/>
      <c r="D87" s="5"/>
    </row>
    <row r="88" spans="1:6" ht="15.75" x14ac:dyDescent="0.2">
      <c r="A88" s="66">
        <f>+IF('[1]Datos a presupuestar'!A88=0,"",'[1]Datos a presupuestar'!A88)</f>
        <v>11302</v>
      </c>
      <c r="B88" s="67" t="str">
        <f>+IF('[1]Datos a presupuestar'!B88=0,"",'[1]Datos a presupuestar'!B88)</f>
        <v>Otras Ventas de Servicios</v>
      </c>
      <c r="C88" s="68">
        <f>+SUM(C89:C95)</f>
        <v>25594720</v>
      </c>
      <c r="D88" s="5"/>
    </row>
    <row r="89" spans="1:6" ht="18.75" customHeight="1" x14ac:dyDescent="0.2">
      <c r="A89" s="69">
        <f>+IF('[1]Datos a presupuestar'!A89=0,"",'[1]Datos a presupuestar'!A89)</f>
        <v>1130201</v>
      </c>
      <c r="B89" s="70" t="str">
        <f>+IF('[1]Datos a presupuestar'!B89=0,"",'[1]Datos a presupuestar'!B89)</f>
        <v/>
      </c>
      <c r="C89" s="65">
        <f>+'[1]Datos a presupuestar'!C89</f>
        <v>0</v>
      </c>
      <c r="D89" s="5"/>
    </row>
    <row r="90" spans="1:6" s="44" customFormat="1" ht="15.75" x14ac:dyDescent="0.2">
      <c r="A90" s="69">
        <f>+IF('[1]Datos a presupuestar'!A90=0,"",'[1]Datos a presupuestar'!A90)</f>
        <v>1130202</v>
      </c>
      <c r="B90" s="47" t="str">
        <f>+IF('[1]Datos a presupuestar'!B90=0,"",'[1]Datos a presupuestar'!B90)</f>
        <v/>
      </c>
      <c r="C90" s="65">
        <f>+'[1]Datos a presupuestar'!C90</f>
        <v>0</v>
      </c>
      <c r="D90" s="43"/>
    </row>
    <row r="91" spans="1:6" s="71" customFormat="1" ht="15" x14ac:dyDescent="0.2">
      <c r="A91" s="69">
        <f>+IF('[1]Datos a presupuestar'!A91=0,"",'[1]Datos a presupuestar'!A91)</f>
        <v>1130203</v>
      </c>
      <c r="B91" s="70" t="str">
        <f>+IF('[1]Datos a presupuestar'!B91=0,"",'[1]Datos a presupuestar'!B91)</f>
        <v>CONVENIOS CON LA NACION LIGADOS A LA VENTA DE SERVICIOS</v>
      </c>
      <c r="C91" s="65">
        <f>+'[1]Datos a presupuestar'!C91</f>
        <v>0</v>
      </c>
      <c r="D91" s="5"/>
      <c r="E91" s="6"/>
      <c r="F91" s="6"/>
    </row>
    <row r="92" spans="1:6" s="34" customFormat="1" ht="30" x14ac:dyDescent="0.2">
      <c r="A92" s="69">
        <f>+IF('[1]Datos a presupuestar'!A92=0,"",'[1]Datos a presupuestar'!A92)</f>
        <v>1130204</v>
      </c>
      <c r="B92" s="70" t="str">
        <f>+IF('[1]Datos a presupuestar'!B92=0,"",'[1]Datos a presupuestar'!B92)</f>
        <v>CONVENIOS CON EL DEPARTAMENTO LIGADOS A LA VENTA DE SERVICIOS</v>
      </c>
      <c r="C92" s="65">
        <f>+'[1]Datos a presupuestar'!C92</f>
        <v>0</v>
      </c>
      <c r="D92" s="33"/>
    </row>
    <row r="93" spans="1:6" s="44" customFormat="1" ht="30" x14ac:dyDescent="0.2">
      <c r="A93" s="69">
        <f>+IF('[1]Datos a presupuestar'!A93=0,"",'[1]Datos a presupuestar'!A93)</f>
        <v>1130205</v>
      </c>
      <c r="B93" s="70" t="str">
        <f>+IF('[1]Datos a presupuestar'!B93=0,"",'[1]Datos a presupuestar'!B93)</f>
        <v>CONVENIOS CON EL MUNICIPIO LIGADOS A LA VENTA DE SERVICIOS</v>
      </c>
      <c r="C93" s="65">
        <f>+'[1]Datos a presupuestar'!C93</f>
        <v>25594720</v>
      </c>
      <c r="D93" s="43"/>
    </row>
    <row r="94" spans="1:6" s="44" customFormat="1" ht="15.75" x14ac:dyDescent="0.2">
      <c r="A94" s="69">
        <f>+IF('[1]Datos a presupuestar'!A94=0,"",'[1]Datos a presupuestar'!A94)</f>
        <v>1130206</v>
      </c>
      <c r="B94" s="70" t="str">
        <f>+IF('[1]Datos a presupuestar'!B94=0,"",'[1]Datos a presupuestar'!B94)</f>
        <v xml:space="preserve">OTROS CONVENIOS </v>
      </c>
      <c r="C94" s="65">
        <f>+'[1]Datos a presupuestar'!C94</f>
        <v>0</v>
      </c>
      <c r="D94" s="43"/>
    </row>
    <row r="95" spans="1:6" s="44" customFormat="1" ht="15.75" x14ac:dyDescent="0.2">
      <c r="A95" s="72">
        <f>+IF('[1]Datos a presupuestar'!A95=0,"",'[1]Datos a presupuestar'!A95)</f>
        <v>1130207</v>
      </c>
      <c r="B95" s="73" t="str">
        <f>+IF('[1]Datos a presupuestar'!B95=0,"",'[1]Datos a presupuestar'!B95)</f>
        <v>Vigencia Anterior</v>
      </c>
      <c r="C95" s="65">
        <f>+'[1]Datos a presupuestar'!C95</f>
        <v>0</v>
      </c>
      <c r="D95" s="43"/>
    </row>
    <row r="96" spans="1:6" s="75" customFormat="1" ht="15.75" x14ac:dyDescent="0.2">
      <c r="A96" s="72" t="str">
        <f>+IF('[1]Datos a presupuestar'!A96=0,"",'[1]Datos a presupuestar'!A96)</f>
        <v/>
      </c>
      <c r="B96" s="73" t="str">
        <f>+IF('[1]Datos a presupuestar'!B96=0,"",'[1]Datos a presupuestar'!B96)</f>
        <v/>
      </c>
      <c r="C96" s="65"/>
      <c r="D96" s="74"/>
    </row>
    <row r="97" spans="1:5" s="75" customFormat="1" ht="15.75" x14ac:dyDescent="0.2">
      <c r="A97" s="66">
        <f>+IF('[1]Datos a presupuestar'!A97=0,"",'[1]Datos a presupuestar'!A97)</f>
        <v>11303</v>
      </c>
      <c r="B97" s="67" t="str">
        <f>+IF('[1]Datos a presupuestar'!B97=0,"",'[1]Datos a presupuestar'!B97)</f>
        <v>APORTES (No ligados a la venta de servicios de salud)</v>
      </c>
      <c r="C97" s="68">
        <f>+SUM(C98:C105)</f>
        <v>0</v>
      </c>
      <c r="D97" s="74"/>
    </row>
    <row r="98" spans="1:5" s="75" customFormat="1" ht="15.75" x14ac:dyDescent="0.2">
      <c r="A98" s="69" t="str">
        <f>+IF('[1]Datos a presupuestar'!A98=0,"",'[1]Datos a presupuestar'!A98)</f>
        <v>11303-1</v>
      </c>
      <c r="B98" s="70" t="str">
        <f>+IF('[1]Datos a presupuestar'!B98=0,"",'[1]Datos a presupuestar'!B98)</f>
        <v>NACION</v>
      </c>
      <c r="C98" s="65">
        <f>+'[1]Datos a presupuestar'!C98</f>
        <v>0</v>
      </c>
      <c r="D98" s="74"/>
    </row>
    <row r="99" spans="1:5" s="58" customFormat="1" ht="15" x14ac:dyDescent="0.2">
      <c r="A99" s="69" t="str">
        <f>+IF('[1]Datos a presupuestar'!A99=0,"",'[1]Datos a presupuestar'!A99)</f>
        <v>11303-2</v>
      </c>
      <c r="B99" s="70" t="str">
        <f>+IF('[1]Datos a presupuestar'!B99=0,"",'[1]Datos a presupuestar'!B99)</f>
        <v>DEPARTAMENTO</v>
      </c>
      <c r="C99" s="65">
        <f>+'[1]Datos a presupuestar'!C99</f>
        <v>0</v>
      </c>
      <c r="D99" s="37"/>
    </row>
    <row r="100" spans="1:5" ht="15" x14ac:dyDescent="0.2">
      <c r="A100" s="69" t="str">
        <f>+IF('[1]Datos a presupuestar'!A100=0,"",'[1]Datos a presupuestar'!A100)</f>
        <v>11303-3</v>
      </c>
      <c r="B100" s="70" t="str">
        <f>+IF('[1]Datos a presupuestar'!B100=0,"",'[1]Datos a presupuestar'!B100)</f>
        <v>MUNICIPIO</v>
      </c>
      <c r="C100" s="65">
        <f>+'[1]Datos a presupuestar'!C100</f>
        <v>0</v>
      </c>
      <c r="D100" s="5"/>
      <c r="E100" s="2"/>
    </row>
    <row r="101" spans="1:5" ht="15" x14ac:dyDescent="0.2">
      <c r="A101" s="69" t="str">
        <f>+IF('[1]Datos a presupuestar'!A101=0,"",'[1]Datos a presupuestar'!A101)</f>
        <v>11303-4</v>
      </c>
      <c r="B101" s="70" t="str">
        <f>+IF('[1]Datos a presupuestar'!B101=0,"",'[1]Datos a presupuestar'!B101)</f>
        <v>CONVENIOS (EMPRESTITO)</v>
      </c>
      <c r="C101" s="65">
        <f>+'[1]Datos a presupuestar'!C101</f>
        <v>0</v>
      </c>
      <c r="D101" s="5"/>
      <c r="E101" s="2"/>
    </row>
    <row r="102" spans="1:5" ht="15" x14ac:dyDescent="0.2">
      <c r="A102" s="69" t="str">
        <f>+IF('[1]Datos a presupuestar'!A102=0,"",'[1]Datos a presupuestar'!A102)</f>
        <v>11303-5</v>
      </c>
      <c r="B102" s="70" t="str">
        <f>+IF('[1]Datos a presupuestar'!B102=0,"",'[1]Datos a presupuestar'!B102)</f>
        <v>APORTES PATRONALES - MUNICIPIO / DEPARTAMENTO</v>
      </c>
      <c r="C102" s="65">
        <f>+'[1]Datos a presupuestar'!C102</f>
        <v>0</v>
      </c>
      <c r="D102" s="5"/>
    </row>
    <row r="103" spans="1:5" ht="15" x14ac:dyDescent="0.2">
      <c r="A103" s="69" t="str">
        <f>+IF('[1]Datos a presupuestar'!A103=0,"",'[1]Datos a presupuestar'!A103)</f>
        <v>11303-6</v>
      </c>
      <c r="B103" s="70" t="str">
        <f>+IF('[1]Datos a presupuestar'!B103=0,"",'[1]Datos a presupuestar'!B103)</f>
        <v>RECURSOS PARA PROGRAMA DE SANEAMIENTO FINANCIERO</v>
      </c>
      <c r="C103" s="65">
        <f>+'[1]Datos a presupuestar'!C103</f>
        <v>0</v>
      </c>
      <c r="D103" s="5"/>
    </row>
    <row r="104" spans="1:5" ht="15" x14ac:dyDescent="0.2">
      <c r="A104" s="69" t="str">
        <f>+IF('[1]Datos a presupuestar'!A104=0,"",'[1]Datos a presupuestar'!A104)</f>
        <v>11303-7</v>
      </c>
      <c r="B104" s="70" t="str">
        <f>+IF('[1]Datos a presupuestar'!B104=0,"",'[1]Datos a presupuestar'!B104)</f>
        <v/>
      </c>
      <c r="C104" s="65">
        <f>+'[1]Datos a presupuestar'!C104</f>
        <v>0</v>
      </c>
      <c r="D104" s="5"/>
    </row>
    <row r="105" spans="1:5" s="60" customFormat="1" ht="15" x14ac:dyDescent="0.2">
      <c r="A105" s="72" t="str">
        <f>+IF('[1]Datos a presupuestar'!A105=0,"",'[1]Datos a presupuestar'!A105)</f>
        <v>11303-8</v>
      </c>
      <c r="B105" s="76" t="str">
        <f>+IF('[1]Datos a presupuestar'!B105=0,"",'[1]Datos a presupuestar'!B105)</f>
        <v>Vigencia Anterior</v>
      </c>
      <c r="C105" s="65">
        <f>+'[1]Datos a presupuestar'!C105</f>
        <v>0</v>
      </c>
      <c r="D105" s="5"/>
    </row>
    <row r="106" spans="1:5" s="60" customFormat="1" ht="15" x14ac:dyDescent="0.2">
      <c r="A106" s="72" t="str">
        <f>+IF('[1]Datos a presupuestar'!A106=0,"",'[1]Datos a presupuestar'!A106)</f>
        <v/>
      </c>
      <c r="B106" s="73" t="str">
        <f>+IF('[1]Datos a presupuestar'!B106=0,"",'[1]Datos a presupuestar'!B106)</f>
        <v/>
      </c>
      <c r="C106" s="65"/>
      <c r="D106" s="5"/>
    </row>
    <row r="107" spans="1:5" s="60" customFormat="1" ht="15.75" x14ac:dyDescent="0.2">
      <c r="A107" s="66">
        <f>+IF('[1]Datos a presupuestar'!A107=0,"",'[1]Datos a presupuestar'!A107)</f>
        <v>11304</v>
      </c>
      <c r="B107" s="67" t="str">
        <f>+IF('[1]Datos a presupuestar'!B107=0,"",'[1]Datos a presupuestar'!B107)</f>
        <v>Otros ingresos corrientes</v>
      </c>
      <c r="C107" s="68">
        <f>+SUM(C108:C114)</f>
        <v>5616403</v>
      </c>
      <c r="D107" s="5"/>
    </row>
    <row r="108" spans="1:5" s="60" customFormat="1" ht="15" x14ac:dyDescent="0.2">
      <c r="A108" s="69" t="str">
        <f>+IF('[1]Datos a presupuestar'!A108=0,"",'[1]Datos a presupuestar'!A108)</f>
        <v>11304-1</v>
      </c>
      <c r="B108" s="70" t="str">
        <f>+IF('[1]Datos a presupuestar'!B108=0,"",'[1]Datos a presupuestar'!B108)</f>
        <v>ARRENDAMIENTO Y ALQUILER DE BIENES MUEBLES E INMUEBLES</v>
      </c>
      <c r="C108" s="65">
        <f>+'[1]Datos a presupuestar'!C108</f>
        <v>0</v>
      </c>
      <c r="D108" s="5"/>
    </row>
    <row r="109" spans="1:5" s="60" customFormat="1" ht="15" customHeight="1" x14ac:dyDescent="0.2">
      <c r="A109" s="69" t="str">
        <f>+IF('[1]Datos a presupuestar'!A109=0,"",'[1]Datos a presupuestar'!A109)</f>
        <v>11304-2</v>
      </c>
      <c r="B109" s="47" t="str">
        <f>+IF('[1]Datos a presupuestar'!B109=0,"",'[1]Datos a presupuestar'!B109)</f>
        <v>COMERCIALIZACIÓN DE MERCANCÍAS</v>
      </c>
      <c r="C109" s="65">
        <f>+'[1]Datos a presupuestar'!C109</f>
        <v>0</v>
      </c>
      <c r="D109" s="5"/>
    </row>
    <row r="110" spans="1:5" s="60" customFormat="1" ht="15" x14ac:dyDescent="0.2">
      <c r="A110" s="69" t="str">
        <f>+IF('[1]Datos a presupuestar'!A110=0,"",'[1]Datos a presupuestar'!A110)</f>
        <v>11304-3</v>
      </c>
      <c r="B110" s="70" t="str">
        <f>+IF('[1]Datos a presupuestar'!B110=0,"",'[1]Datos a presupuestar'!B110)</f>
        <v>Bienestar Social</v>
      </c>
      <c r="C110" s="65">
        <f>+'[1]Datos a presupuestar'!C110</f>
        <v>0</v>
      </c>
      <c r="D110" s="5"/>
    </row>
    <row r="111" spans="1:5" s="60" customFormat="1" ht="15" x14ac:dyDescent="0.2">
      <c r="A111" s="69" t="str">
        <f>+IF('[1]Datos a presupuestar'!A111=0,"",'[1]Datos a presupuestar'!A111)</f>
        <v>11304-4</v>
      </c>
      <c r="B111" s="70" t="str">
        <f>+IF('[1]Datos a presupuestar'!B111=0,"",'[1]Datos a presupuestar'!B111)</f>
        <v>Fondo de la Vivienda</v>
      </c>
      <c r="C111" s="65">
        <f>+'[1]Datos a presupuestar'!C111</f>
        <v>0</v>
      </c>
      <c r="D111" s="5"/>
    </row>
    <row r="112" spans="1:5" s="60" customFormat="1" ht="15" x14ac:dyDescent="0.2">
      <c r="A112" s="69" t="str">
        <f>+IF('[1]Datos a presupuestar'!A112=0,"",'[1]Datos a presupuestar'!A112)</f>
        <v>11304-5</v>
      </c>
      <c r="B112" s="70" t="str">
        <f>+IF('[1]Datos a presupuestar'!B112=0,"",'[1]Datos a presupuestar'!B112)</f>
        <v xml:space="preserve">Aprovechamientos </v>
      </c>
      <c r="C112" s="65">
        <f>+'[1]Datos a presupuestar'!C112</f>
        <v>5616403</v>
      </c>
      <c r="D112" s="5"/>
    </row>
    <row r="113" spans="1:5" s="60" customFormat="1" ht="12" customHeight="1" x14ac:dyDescent="0.2">
      <c r="A113" s="69" t="str">
        <f>+IF('[1]Datos a presupuestar'!A113=0,"",'[1]Datos a presupuestar'!A113)</f>
        <v>11304-6</v>
      </c>
      <c r="B113" s="70" t="str">
        <f>+IF('[1]Datos a presupuestar'!B113=0,"",'[1]Datos a presupuestar'!B113)</f>
        <v>Otros</v>
      </c>
      <c r="C113" s="65">
        <f>+'[1]Datos a presupuestar'!C113</f>
        <v>0</v>
      </c>
      <c r="D113" s="5"/>
    </row>
    <row r="114" spans="1:5" s="60" customFormat="1" ht="15" x14ac:dyDescent="0.2">
      <c r="A114" s="72" t="str">
        <f>+IF('[1]Datos a presupuestar'!A114=0,"",'[1]Datos a presupuestar'!A114)</f>
        <v>11304-7</v>
      </c>
      <c r="B114" s="76" t="str">
        <f>+IF('[1]Datos a presupuestar'!B114=0,"",'[1]Datos a presupuestar'!B114)</f>
        <v>Vigencia Anterior</v>
      </c>
      <c r="C114" s="65">
        <f>+'[1]Datos a presupuestar'!C114</f>
        <v>0</v>
      </c>
      <c r="D114" s="5"/>
    </row>
    <row r="115" spans="1:5" s="60" customFormat="1" ht="15" x14ac:dyDescent="0.2">
      <c r="A115" s="77" t="str">
        <f>+IF('[1]Datos a presupuestar'!A115=0,"",'[1]Datos a presupuestar'!A115)</f>
        <v/>
      </c>
      <c r="B115" s="78" t="str">
        <f>+IF('[1]Datos a presupuestar'!B115=0,"",'[1]Datos a presupuestar'!B115)</f>
        <v/>
      </c>
      <c r="C115" s="65"/>
      <c r="D115" s="5"/>
    </row>
    <row r="116" spans="1:5" ht="18" x14ac:dyDescent="0.2">
      <c r="A116" s="79">
        <f>+IF('[1]Datos a presupuestar'!A116=0,"",'[1]Datos a presupuestar'!A116)</f>
        <v>2000</v>
      </c>
      <c r="B116" s="80" t="str">
        <f>+IF('[1]Datos a presupuestar'!B116=0,"",'[1]Datos a presupuestar'!B116)</f>
        <v>INGRESOS DE CAPITAL</v>
      </c>
      <c r="C116" s="81">
        <f>+SUM(C118:C126)</f>
        <v>89000000</v>
      </c>
      <c r="D116" s="5"/>
      <c r="E116" s="60"/>
    </row>
    <row r="117" spans="1:5" ht="12.75" x14ac:dyDescent="0.2">
      <c r="A117" s="82" t="str">
        <f>+IF('[1]Datos a presupuestar'!A117=0,"",'[1]Datos a presupuestar'!A117)</f>
        <v/>
      </c>
      <c r="B117" s="83" t="str">
        <f>+IF('[1]Datos a presupuestar'!B117=0,"",'[1]Datos a presupuestar'!B117)</f>
        <v/>
      </c>
      <c r="C117" s="84"/>
      <c r="D117" s="5"/>
      <c r="E117" s="60"/>
    </row>
    <row r="118" spans="1:5" ht="15" x14ac:dyDescent="0.2">
      <c r="A118" s="85">
        <f>+IF('[1]Datos a presupuestar'!A118=0,"",'[1]Datos a presupuestar'!A118)</f>
        <v>2100</v>
      </c>
      <c r="B118" s="70" t="str">
        <f>+IF('[1]Datos a presupuestar'!B118=0,"",'[1]Datos a presupuestar'!B118)</f>
        <v>CRÉDITO INTERNO</v>
      </c>
      <c r="C118" s="65">
        <f>+'[1]Datos a presupuestar'!C118</f>
        <v>0</v>
      </c>
      <c r="D118" s="5"/>
      <c r="E118" s="60"/>
    </row>
    <row r="119" spans="1:5" ht="15" x14ac:dyDescent="0.2">
      <c r="A119" s="86" t="str">
        <f>+IF('[1]Datos a presupuestar'!A119=0,"",'[1]Datos a presupuestar'!A119)</f>
        <v>2100-1</v>
      </c>
      <c r="B119" s="73" t="str">
        <f>+IF('[1]Datos a presupuestar'!B119=0,"",'[1]Datos a presupuestar'!B119)</f>
        <v>Vigencia Anterior</v>
      </c>
      <c r="C119" s="65">
        <f>+'[1]Datos a presupuestar'!C119</f>
        <v>0</v>
      </c>
      <c r="D119" s="5"/>
      <c r="E119" s="60"/>
    </row>
    <row r="120" spans="1:5" ht="15" x14ac:dyDescent="0.2">
      <c r="A120" s="85">
        <f>+IF('[1]Datos a presupuestar'!A120=0,"",'[1]Datos a presupuestar'!A120)</f>
        <v>2200</v>
      </c>
      <c r="B120" s="70" t="str">
        <f>+IF('[1]Datos a presupuestar'!B120=0,"",'[1]Datos a presupuestar'!B120)</f>
        <v>CRÉDITO EXTERNO</v>
      </c>
      <c r="C120" s="65">
        <f>+'[1]Datos a presupuestar'!C120</f>
        <v>0</v>
      </c>
      <c r="D120" s="5"/>
      <c r="E120" s="60"/>
    </row>
    <row r="121" spans="1:5" ht="15" x14ac:dyDescent="0.2">
      <c r="A121" s="86" t="str">
        <f>+IF('[1]Datos a presupuestar'!A121=0,"",'[1]Datos a presupuestar'!A121)</f>
        <v>2200-1</v>
      </c>
      <c r="B121" s="73" t="str">
        <f>+IF('[1]Datos a presupuestar'!B121=0,"",'[1]Datos a presupuestar'!B121)</f>
        <v>Vigencia Anterior</v>
      </c>
      <c r="C121" s="65">
        <f>+'[1]Datos a presupuestar'!C121</f>
        <v>0</v>
      </c>
      <c r="D121" s="5"/>
      <c r="E121" s="60"/>
    </row>
    <row r="122" spans="1:5" ht="15" x14ac:dyDescent="0.2">
      <c r="A122" s="85">
        <f>+IF('[1]Datos a presupuestar'!A122=0,"",'[1]Datos a presupuestar'!A122)</f>
        <v>2300</v>
      </c>
      <c r="B122" s="70" t="str">
        <f>+IF('[1]Datos a presupuestar'!B122=0,"",'[1]Datos a presupuestar'!B122)</f>
        <v>RENDIMIENTOS FINANCIEROS</v>
      </c>
      <c r="C122" s="65">
        <f>+'[1]Datos a presupuestar'!C122</f>
        <v>8000000</v>
      </c>
      <c r="D122" s="5"/>
      <c r="E122" s="60"/>
    </row>
    <row r="123" spans="1:5" ht="15" x14ac:dyDescent="0.2">
      <c r="A123" s="85">
        <f>+IF('[1]Datos a presupuestar'!A123=0,"",'[1]Datos a presupuestar'!A123)</f>
        <v>2400</v>
      </c>
      <c r="B123" s="70" t="str">
        <f>+IF('[1]Datos a presupuestar'!B123=0,"",'[1]Datos a presupuestar'!B123)</f>
        <v>VENTA DE ACTIVOS</v>
      </c>
      <c r="C123" s="65">
        <f>+'[1]Datos a presupuestar'!C123</f>
        <v>0</v>
      </c>
      <c r="D123" s="5"/>
      <c r="E123" s="60"/>
    </row>
    <row r="124" spans="1:5" ht="15" x14ac:dyDescent="0.2">
      <c r="A124" s="85">
        <f>+IF('[1]Datos a presupuestar'!A124=0,"",'[1]Datos a presupuestar'!A124)</f>
        <v>2500</v>
      </c>
      <c r="B124" s="70" t="str">
        <f>+IF('[1]Datos a presupuestar'!B124=0,"",'[1]Datos a presupuestar'!B124)</f>
        <v>DONACIONES</v>
      </c>
      <c r="C124" s="65">
        <f>+'[1]Datos a presupuestar'!C124</f>
        <v>0</v>
      </c>
      <c r="D124" s="5"/>
      <c r="E124" s="60"/>
    </row>
    <row r="125" spans="1:5" ht="15" x14ac:dyDescent="0.2">
      <c r="A125" s="85">
        <f>+IF('[1]Datos a presupuestar'!A125=0,"",'[1]Datos a presupuestar'!A125)</f>
        <v>2600</v>
      </c>
      <c r="B125" s="70" t="str">
        <f>+IF('[1]Datos a presupuestar'!B125=0,"",'[1]Datos a presupuestar'!B125)</f>
        <v>RECUPERACIÓN DE CARTERA, (AÑOS 2018 Y ANTERIORES )</v>
      </c>
      <c r="C125" s="65">
        <f>+'[1]Datos a presupuestar'!C125</f>
        <v>71000000</v>
      </c>
      <c r="D125" s="5"/>
      <c r="E125" s="60"/>
    </row>
    <row r="126" spans="1:5" ht="15" x14ac:dyDescent="0.2">
      <c r="A126" s="85">
        <f>+IF('[1]Datos a presupuestar'!A126=0,"",'[1]Datos a presupuestar'!A126)</f>
        <v>2700</v>
      </c>
      <c r="B126" s="70" t="str">
        <f>+IF('[1]Datos a presupuestar'!B126=0,"",'[1]Datos a presupuestar'!B126)</f>
        <v>OTROS INGRESOS DE CAPITAL</v>
      </c>
      <c r="C126" s="65">
        <f>+'[1]Datos a presupuestar'!C126</f>
        <v>10000000</v>
      </c>
      <c r="D126" s="5"/>
      <c r="E126" s="60"/>
    </row>
    <row r="127" spans="1:5" ht="15" x14ac:dyDescent="0.2">
      <c r="A127" s="87" t="str">
        <f>+IF('[1]Datos a presupuestar'!A127=0,"",'[1]Datos a presupuestar'!A127)</f>
        <v>2700-1</v>
      </c>
      <c r="B127" s="88" t="str">
        <f>+IF('[1]Datos a presupuestar'!B127=0,"",'[1]Datos a presupuestar'!B127)</f>
        <v>DESCUENTOS POR PRONTO PAGO</v>
      </c>
      <c r="C127" s="65">
        <f>+'[1]Datos a presupuestar'!C127</f>
        <v>10000000</v>
      </c>
      <c r="D127" s="5"/>
      <c r="E127" s="60"/>
    </row>
    <row r="128" spans="1:5" ht="15" x14ac:dyDescent="0.2">
      <c r="A128" s="87" t="str">
        <f>+IF('[1]Datos a presupuestar'!A128=0,"",'[1]Datos a presupuestar'!A128)</f>
        <v/>
      </c>
      <c r="B128" s="88" t="str">
        <f>+IF('[1]Datos a presupuestar'!B128=0,"",'[1]Datos a presupuestar'!B128)</f>
        <v/>
      </c>
      <c r="C128" s="65">
        <f>+'[1]Datos a presupuestar'!C128</f>
        <v>0</v>
      </c>
      <c r="D128" s="5"/>
      <c r="E128" s="60"/>
    </row>
    <row r="129" spans="1:12" s="60" customFormat="1" ht="15" customHeight="1" x14ac:dyDescent="0.2">
      <c r="A129" s="77" t="str">
        <f>+IF('[1]Datos a presupuestar'!A129=0,"",'[1]Datos a presupuestar'!A129)</f>
        <v/>
      </c>
      <c r="B129" s="78" t="str">
        <f>+IF('[1]Datos a presupuestar'!B129=0,"",'[1]Datos a presupuestar'!B129)</f>
        <v/>
      </c>
      <c r="C129" s="89"/>
      <c r="D129" s="5"/>
    </row>
    <row r="130" spans="1:12" ht="18" x14ac:dyDescent="0.2">
      <c r="A130" s="90" t="s">
        <v>7</v>
      </c>
      <c r="B130" s="67"/>
      <c r="C130" s="91">
        <f>C8-C131</f>
        <v>1859815652</v>
      </c>
      <c r="D130" s="5"/>
    </row>
    <row r="131" spans="1:12" ht="18" x14ac:dyDescent="0.2">
      <c r="A131" s="92" t="s">
        <v>8</v>
      </c>
      <c r="B131" s="67"/>
      <c r="C131" s="91">
        <f>SUMIF(B8:B124,A131,C8:C124)+C125</f>
        <v>439272401</v>
      </c>
      <c r="D131" s="5"/>
    </row>
    <row r="132" spans="1:12" ht="18.75" thickBot="1" x14ac:dyDescent="0.25">
      <c r="A132" s="93" t="s">
        <v>9</v>
      </c>
      <c r="B132" s="94"/>
      <c r="C132" s="95">
        <f>C131+C130</f>
        <v>2299088053</v>
      </c>
      <c r="D132" s="5"/>
    </row>
    <row r="133" spans="1:12" ht="15.75" x14ac:dyDescent="0.2">
      <c r="A133" s="96"/>
      <c r="B133" s="97"/>
      <c r="C133" s="41"/>
      <c r="D133" s="5"/>
    </row>
    <row r="134" spans="1:12" ht="15.75" x14ac:dyDescent="0.2">
      <c r="A134" s="96"/>
      <c r="B134" s="97"/>
      <c r="C134" s="41"/>
      <c r="D134" s="5"/>
    </row>
    <row r="135" spans="1:12" ht="16.5" thickBot="1" x14ac:dyDescent="0.25">
      <c r="A135" s="96"/>
      <c r="B135" s="97"/>
      <c r="C135" s="41"/>
      <c r="D135" s="5"/>
    </row>
    <row r="136" spans="1:12" ht="16.5" x14ac:dyDescent="0.2">
      <c r="A136" s="149" t="s">
        <v>0</v>
      </c>
      <c r="B136" s="150"/>
      <c r="C136" s="98" t="s">
        <v>1</v>
      </c>
      <c r="D136" s="5"/>
    </row>
    <row r="137" spans="1:12" ht="26.25" x14ac:dyDescent="0.2">
      <c r="A137" s="151" t="s">
        <v>2</v>
      </c>
      <c r="B137" s="152"/>
      <c r="C137" s="99">
        <f>+'[1]Información general'!$C$5</f>
        <v>2020</v>
      </c>
      <c r="D137" s="5"/>
    </row>
    <row r="138" spans="1:12" ht="18" x14ac:dyDescent="0.2">
      <c r="A138" s="153" t="str">
        <f>+CONCATENATE('[1]Información general'!$B$3,"  -  ",'[1]Información general'!$B$4)</f>
        <v>GRANADA  -  ESE HOSPITAL PADRE CLEMENTE GIRALDO</v>
      </c>
      <c r="B138" s="154"/>
      <c r="C138" s="155"/>
      <c r="D138" s="5"/>
    </row>
    <row r="139" spans="1:12" ht="12.75" x14ac:dyDescent="0.2">
      <c r="A139" s="82"/>
      <c r="B139" s="100"/>
      <c r="C139" s="84"/>
      <c r="D139" s="5"/>
    </row>
    <row r="140" spans="1:12" ht="23.25" x14ac:dyDescent="0.2">
      <c r="A140" s="156" t="s">
        <v>10</v>
      </c>
      <c r="B140" s="157"/>
      <c r="C140" s="158"/>
      <c r="D140" s="5"/>
    </row>
    <row r="141" spans="1:12" ht="12.75" x14ac:dyDescent="0.2">
      <c r="A141" s="101" t="s">
        <v>4</v>
      </c>
      <c r="B141" s="102" t="s">
        <v>11</v>
      </c>
      <c r="C141" s="103" t="s">
        <v>6</v>
      </c>
      <c r="D141" s="5"/>
    </row>
    <row r="142" spans="1:12" s="5" customFormat="1" ht="12.75" x14ac:dyDescent="0.2">
      <c r="A142" s="82"/>
      <c r="B142" s="100"/>
      <c r="C142" s="84"/>
      <c r="E142" s="6"/>
      <c r="F142" s="6"/>
      <c r="G142" s="6"/>
      <c r="H142" s="6"/>
      <c r="I142" s="6"/>
      <c r="J142" s="6"/>
      <c r="K142" s="6"/>
      <c r="L142" s="6"/>
    </row>
    <row r="143" spans="1:12" ht="23.25" x14ac:dyDescent="0.2">
      <c r="A143" s="104" t="str">
        <f>+IF('[1]Datos a presupuestar'!A143=0,"",'[1]Datos a presupuestar'!A143)</f>
        <v/>
      </c>
      <c r="B143" s="105" t="str">
        <f>+IF('[1]Datos a presupuestar'!B143=0,"",'[1]Datos a presupuestar'!B143)</f>
        <v>GASTOS</v>
      </c>
      <c r="C143" s="106">
        <f>C145+C324+C357+C369+C391</f>
        <v>2299088053</v>
      </c>
      <c r="D143" s="5"/>
    </row>
    <row r="144" spans="1:12" s="5" customFormat="1" ht="12.75" x14ac:dyDescent="0.2">
      <c r="A144" s="82" t="str">
        <f>+IF('[1]Datos a presupuestar'!A144=0,"",'[1]Datos a presupuestar'!A144)</f>
        <v/>
      </c>
      <c r="B144" s="100" t="str">
        <f>+IF('[1]Datos a presupuestar'!B144=0,"",'[1]Datos a presupuestar'!B144)</f>
        <v/>
      </c>
      <c r="C144" s="84"/>
      <c r="E144" s="2"/>
      <c r="F144" s="107"/>
    </row>
    <row r="145" spans="1:12" ht="18" x14ac:dyDescent="0.2">
      <c r="A145" s="108" t="str">
        <f>+IF('[1]Datos a presupuestar'!A145=0,"",'[1]Datos a presupuestar'!A145)</f>
        <v>A</v>
      </c>
      <c r="B145" s="109" t="str">
        <f>+IF('[1]Datos a presupuestar'!B145=0,"",'[1]Datos a presupuestar'!B145)</f>
        <v>GASTOS DE FUNCIONAMIENTO</v>
      </c>
      <c r="C145" s="81">
        <f>C147+C242+C303</f>
        <v>1996475907</v>
      </c>
      <c r="D145" s="5"/>
    </row>
    <row r="146" spans="1:12" ht="12.75" x14ac:dyDescent="0.2">
      <c r="A146" s="82" t="str">
        <f>+IF('[1]Datos a presupuestar'!A146=0,"",'[1]Datos a presupuestar'!A146)</f>
        <v/>
      </c>
      <c r="B146" s="100" t="str">
        <f>+IF('[1]Datos a presupuestar'!B146=0,"",'[1]Datos a presupuestar'!B146)</f>
        <v/>
      </c>
      <c r="C146" s="84"/>
      <c r="D146" s="5"/>
      <c r="E146" s="2"/>
    </row>
    <row r="147" spans="1:12" s="114" customFormat="1" ht="16.5" x14ac:dyDescent="0.2">
      <c r="A147" s="110">
        <f>+IF('[1]Datos a presupuestar'!A147=0,"",'[1]Datos a presupuestar'!A147)</f>
        <v>1000000</v>
      </c>
      <c r="B147" s="111" t="str">
        <f>+IF('[1]Datos a presupuestar'!B147=0,"",'[1]Datos a presupuestar'!B147)</f>
        <v>GASTOS DE PERSONAL</v>
      </c>
      <c r="C147" s="91">
        <f>C149+C197</f>
        <v>1541337089</v>
      </c>
      <c r="D147" s="112"/>
      <c r="E147" s="113"/>
    </row>
    <row r="148" spans="1:12" ht="12.75" x14ac:dyDescent="0.2">
      <c r="A148" s="82" t="str">
        <f>+IF('[1]Datos a presupuestar'!A148=0,"",'[1]Datos a presupuestar'!A148)</f>
        <v/>
      </c>
      <c r="B148" s="100" t="str">
        <f>+IF('[1]Datos a presupuestar'!B148=0,"",'[1]Datos a presupuestar'!B148)</f>
        <v/>
      </c>
      <c r="C148" s="84"/>
      <c r="D148" s="5"/>
    </row>
    <row r="149" spans="1:12" ht="15.75" x14ac:dyDescent="0.2">
      <c r="A149" s="66">
        <f>+IF('[1]Datos a presupuestar'!A149=0,"",'[1]Datos a presupuestar'!A149)</f>
        <v>1010000</v>
      </c>
      <c r="B149" s="115" t="str">
        <f>+IF('[1]Datos a presupuestar'!B149=0,"",'[1]Datos a presupuestar'!B149)</f>
        <v>Gastos de Administración</v>
      </c>
      <c r="C149" s="68">
        <f>C151+C169+C177+C191</f>
        <v>391372973</v>
      </c>
      <c r="D149" s="5"/>
    </row>
    <row r="150" spans="1:12" ht="12.75" x14ac:dyDescent="0.2">
      <c r="A150" s="82" t="str">
        <f>+IF('[1]Datos a presupuestar'!A150=0,"",'[1]Datos a presupuestar'!A150)</f>
        <v/>
      </c>
      <c r="B150" s="100" t="str">
        <f>+IF('[1]Datos a presupuestar'!B150=0,"",'[1]Datos a presupuestar'!B150)</f>
        <v/>
      </c>
      <c r="C150" s="84"/>
      <c r="D150" s="5"/>
    </row>
    <row r="151" spans="1:12" s="120" customFormat="1" ht="15" x14ac:dyDescent="0.2">
      <c r="A151" s="116">
        <f>+IF('[1]Datos a presupuestar'!A151=0,"",'[1]Datos a presupuestar'!A151)</f>
        <v>1010100</v>
      </c>
      <c r="B151" s="117" t="str">
        <f>+IF('[1]Datos a presupuestar'!B151=0,"",'[1]Datos a presupuestar'!B151)</f>
        <v>Servicios Personales Asociados a Nómina</v>
      </c>
      <c r="C151" s="118">
        <f>SUM(C152:C155)+C167</f>
        <v>213742824</v>
      </c>
      <c r="D151" s="119"/>
    </row>
    <row r="152" spans="1:12" ht="14.25" x14ac:dyDescent="0.2">
      <c r="A152" s="121">
        <f>+IF('[1]Datos a presupuestar'!A152=0,"",'[1]Datos a presupuestar'!A152)</f>
        <v>1010101</v>
      </c>
      <c r="B152" s="122" t="str">
        <f>+IF('[1]Datos a presupuestar'!B152=0,"",'[1]Datos a presupuestar'!B152)</f>
        <v>Sueldos del Personal de nómina</v>
      </c>
      <c r="C152" s="123">
        <f>+'[1]Datos a presupuestar'!C152-'[1]Datos de desfinanciación'!C17</f>
        <v>172945443</v>
      </c>
    </row>
    <row r="153" spans="1:12" ht="14.25" x14ac:dyDescent="0.2">
      <c r="A153" s="121">
        <f>+IF('[1]Datos a presupuestar'!A153=0,"",'[1]Datos a presupuestar'!A153)</f>
        <v>1010102</v>
      </c>
      <c r="B153" s="122" t="str">
        <f>+IF('[1]Datos a presupuestar'!B153=0,"",'[1]Datos a presupuestar'!B153)</f>
        <v>Horas Extras,Dominic.,Festivos y Rec. Nocturnos</v>
      </c>
      <c r="C153" s="123">
        <f>+'[1]Datos a presupuestar'!C153-'[1]Datos de desfinanciación'!C18</f>
        <v>0</v>
      </c>
    </row>
    <row r="154" spans="1:12" ht="14.25" x14ac:dyDescent="0.2">
      <c r="A154" s="121">
        <f>+IF('[1]Datos a presupuestar'!A154=0,"",'[1]Datos a presupuestar'!A154)</f>
        <v>1010103</v>
      </c>
      <c r="B154" s="122" t="str">
        <f>+IF('[1]Datos a presupuestar'!B154=0,"",'[1]Datos a presupuestar'!B154)</f>
        <v>Prima Técnica</v>
      </c>
      <c r="C154" s="123">
        <f>+'[1]Datos a presupuestar'!C154-'[1]Datos de desfinanciación'!C19</f>
        <v>0</v>
      </c>
    </row>
    <row r="155" spans="1:12" s="125" customFormat="1" ht="14.25" x14ac:dyDescent="0.2">
      <c r="A155" s="121">
        <f>+IF('[1]Datos a presupuestar'!A155=0,"",'[1]Datos a presupuestar'!A155)</f>
        <v>1010104</v>
      </c>
      <c r="B155" s="122" t="str">
        <f>+IF('[1]Datos a presupuestar'!B155=0,"",'[1]Datos a presupuestar'!B155)</f>
        <v>Otros</v>
      </c>
      <c r="C155" s="124">
        <f>SUM(C156:C166)</f>
        <v>40797381</v>
      </c>
      <c r="D155" s="5"/>
      <c r="E155" s="6"/>
      <c r="F155" s="6"/>
      <c r="G155" s="6"/>
      <c r="H155" s="6"/>
      <c r="I155" s="6"/>
      <c r="J155" s="6"/>
      <c r="K155" s="6"/>
      <c r="L155" s="6"/>
    </row>
    <row r="156" spans="1:12" s="125" customFormat="1" ht="14.25" x14ac:dyDescent="0.2">
      <c r="A156" s="126" t="str">
        <f>+IF('[1]Datos a presupuestar'!A156=0,"",'[1]Datos a presupuestar'!A156)</f>
        <v>1010104-1</v>
      </c>
      <c r="B156" s="127" t="str">
        <f>+IF('[1]Datos a presupuestar'!B156=0,"",'[1]Datos a presupuestar'!B156)</f>
        <v xml:space="preserve">Prima de Navidad </v>
      </c>
      <c r="C156" s="123">
        <f>+'[1]Datos a presupuestar'!C156-'[1]Datos de desfinanciación'!C21</f>
        <v>16354277</v>
      </c>
      <c r="D156" s="5"/>
      <c r="E156" s="6"/>
      <c r="F156" s="6"/>
      <c r="G156" s="6"/>
      <c r="H156" s="6"/>
      <c r="I156" s="6"/>
      <c r="J156" s="6"/>
      <c r="K156" s="6"/>
      <c r="L156" s="6"/>
    </row>
    <row r="157" spans="1:12" s="125" customFormat="1" ht="14.25" x14ac:dyDescent="0.2">
      <c r="A157" s="126" t="str">
        <f>+IF('[1]Datos a presupuestar'!A157=0,"",'[1]Datos a presupuestar'!A157)</f>
        <v>1010104-2</v>
      </c>
      <c r="B157" s="127" t="str">
        <f>+IF('[1]Datos a presupuestar'!B157=0,"",'[1]Datos a presupuestar'!B157)</f>
        <v>Prima de Vacaciones</v>
      </c>
      <c r="C157" s="123">
        <f>+'[1]Datos a presupuestar'!C157-'[1]Datos de desfinanciación'!C22</f>
        <v>7880482</v>
      </c>
      <c r="D157" s="5"/>
      <c r="E157" s="6"/>
      <c r="F157" s="6"/>
      <c r="G157" s="6"/>
      <c r="H157" s="6"/>
      <c r="I157" s="6"/>
      <c r="J157" s="6"/>
      <c r="K157" s="6"/>
      <c r="L157" s="6"/>
    </row>
    <row r="158" spans="1:12" s="125" customFormat="1" ht="14.25" x14ac:dyDescent="0.2">
      <c r="A158" s="126" t="str">
        <f>+IF('[1]Datos a presupuestar'!A158=0,"",'[1]Datos a presupuestar'!A158)</f>
        <v>1010104-3</v>
      </c>
      <c r="B158" s="127" t="str">
        <f>+IF('[1]Datos a presupuestar'!B158=0,"",'[1]Datos a presupuestar'!B158)</f>
        <v>Bonificación  por servicios prestados</v>
      </c>
      <c r="C158" s="123">
        <f>+'[1]Datos a presupuestar'!C158-'[1]Datos de desfinanciación'!C23</f>
        <v>0</v>
      </c>
      <c r="D158" s="5"/>
      <c r="E158" s="6"/>
      <c r="F158" s="6"/>
      <c r="G158" s="6"/>
      <c r="H158" s="6"/>
      <c r="I158" s="6"/>
      <c r="J158" s="6"/>
      <c r="K158" s="6"/>
      <c r="L158" s="6"/>
    </row>
    <row r="159" spans="1:12" s="125" customFormat="1" ht="14.25" x14ac:dyDescent="0.2">
      <c r="A159" s="126" t="str">
        <f>+IF('[1]Datos a presupuestar'!A159=0,"",'[1]Datos a presupuestar'!A159)</f>
        <v>1010104-4</v>
      </c>
      <c r="B159" s="127" t="str">
        <f>+IF('[1]Datos a presupuestar'!B159=0,"",'[1]Datos a presupuestar'!B159)</f>
        <v>Prima de Servicios</v>
      </c>
      <c r="C159" s="123">
        <f>+'[1]Datos a presupuestar'!C159-'[1]Datos de desfinanciación'!C24</f>
        <v>7042384</v>
      </c>
      <c r="D159" s="5"/>
      <c r="E159" s="6"/>
      <c r="F159" s="6"/>
      <c r="G159" s="6"/>
      <c r="H159" s="6"/>
      <c r="I159" s="6"/>
      <c r="J159" s="6"/>
      <c r="K159" s="6"/>
      <c r="L159" s="6"/>
    </row>
    <row r="160" spans="1:12" s="125" customFormat="1" ht="14.25" x14ac:dyDescent="0.2">
      <c r="A160" s="126" t="str">
        <f>+IF('[1]Datos a presupuestar'!A160=0,"",'[1]Datos a presupuestar'!A160)</f>
        <v>1010104-5</v>
      </c>
      <c r="B160" s="127" t="str">
        <f>+IF('[1]Datos a presupuestar'!B160=0,"",'[1]Datos a presupuestar'!B160)</f>
        <v>Bonificación Convencional</v>
      </c>
      <c r="C160" s="123">
        <f>+'[1]Datos a presupuestar'!C160-'[1]Datos de desfinanciación'!C25</f>
        <v>0</v>
      </c>
      <c r="D160" s="5"/>
      <c r="E160" s="6"/>
      <c r="F160" s="6"/>
      <c r="G160" s="6"/>
      <c r="H160" s="6"/>
      <c r="I160" s="6"/>
      <c r="J160" s="6"/>
      <c r="K160" s="6"/>
      <c r="L160" s="6"/>
    </row>
    <row r="161" spans="1:12" s="125" customFormat="1" ht="14.25" x14ac:dyDescent="0.2">
      <c r="A161" s="126" t="str">
        <f>+IF('[1]Datos a presupuestar'!A161=0,"",'[1]Datos a presupuestar'!A161)</f>
        <v>1010104-6</v>
      </c>
      <c r="B161" s="127" t="str">
        <f>+IF('[1]Datos a presupuestar'!B161=0,"",'[1]Datos a presupuestar'!B161)</f>
        <v>Auxilio de Transporte</v>
      </c>
      <c r="C161" s="123">
        <f>+'[1]Datos a presupuestar'!C161-'[1]Datos de desfinanciación'!C26</f>
        <v>0</v>
      </c>
      <c r="D161" s="5"/>
      <c r="E161" s="6"/>
      <c r="F161" s="6"/>
      <c r="G161" s="6"/>
      <c r="H161" s="6"/>
      <c r="I161" s="6"/>
      <c r="J161" s="6"/>
      <c r="K161" s="6"/>
      <c r="L161" s="6"/>
    </row>
    <row r="162" spans="1:12" s="125" customFormat="1" ht="14.25" x14ac:dyDescent="0.2">
      <c r="A162" s="126" t="str">
        <f>+IF('[1]Datos a presupuestar'!A162=0,"",'[1]Datos a presupuestar'!A162)</f>
        <v>1010104-7</v>
      </c>
      <c r="B162" s="127" t="str">
        <f>+IF('[1]Datos a presupuestar'!B162=0,"",'[1]Datos a presupuestar'!B162)</f>
        <v>Auxilio de Alimentación</v>
      </c>
      <c r="C162" s="123">
        <f>+'[1]Datos a presupuestar'!C162-'[1]Datos de desfinanciación'!C27</f>
        <v>1477689</v>
      </c>
      <c r="D162" s="5"/>
      <c r="E162" s="6"/>
      <c r="F162" s="6"/>
      <c r="G162" s="6"/>
      <c r="H162" s="6"/>
      <c r="I162" s="6"/>
      <c r="J162" s="6"/>
      <c r="K162" s="6"/>
      <c r="L162" s="6"/>
    </row>
    <row r="163" spans="1:12" ht="14.25" x14ac:dyDescent="0.2">
      <c r="A163" s="126" t="str">
        <f>+IF('[1]Datos a presupuestar'!A163=0,"",'[1]Datos a presupuestar'!A163)</f>
        <v>1010104-8</v>
      </c>
      <c r="B163" s="127" t="str">
        <f>+IF('[1]Datos a presupuestar'!B163=0,"",'[1]Datos a presupuestar'!B163)</f>
        <v>Gastos de Representación</v>
      </c>
      <c r="C163" s="123">
        <f>+'[1]Datos a presupuestar'!C163-'[1]Datos de desfinanciación'!C28</f>
        <v>7103564</v>
      </c>
      <c r="D163" s="5"/>
    </row>
    <row r="164" spans="1:12" ht="14.25" x14ac:dyDescent="0.2">
      <c r="A164" s="126" t="str">
        <f>+IF('[1]Datos a presupuestar'!A164=0,"",'[1]Datos a presupuestar'!A164)</f>
        <v>1010104-9</v>
      </c>
      <c r="B164" s="127" t="str">
        <f>+IF('[1]Datos a presupuestar'!B164=0,"",'[1]Datos a presupuestar'!B164)</f>
        <v>Indemnizaciones por Vacaciones o Supresión de Cargos por Reestructuración</v>
      </c>
      <c r="C164" s="123">
        <f>+'[1]Datos a presupuestar'!C164-'[1]Datos de desfinanciación'!C29</f>
        <v>0</v>
      </c>
      <c r="D164" s="5"/>
    </row>
    <row r="165" spans="1:12" ht="14.25" x14ac:dyDescent="0.2">
      <c r="A165" s="126" t="str">
        <f>+IF('[1]Datos a presupuestar'!A165=0,"",'[1]Datos a presupuestar'!A165)</f>
        <v>1010104-10</v>
      </c>
      <c r="B165" s="127" t="str">
        <f>+IF('[1]Datos a presupuestar'!B165=0,"",'[1]Datos a presupuestar'!B165)</f>
        <v>Bonificación Especial por Recreación</v>
      </c>
      <c r="C165" s="123">
        <f>+'[1]Datos a presupuestar'!C165-'[1]Datos de desfinanciación'!C30</f>
        <v>938985</v>
      </c>
      <c r="D165" s="5"/>
    </row>
    <row r="166" spans="1:12" ht="14.25" x14ac:dyDescent="0.2">
      <c r="A166" s="126" t="str">
        <f>+IF('[1]Datos a presupuestar'!A166=0,"",'[1]Datos a presupuestar'!A166)</f>
        <v>1010104-11</v>
      </c>
      <c r="B166" s="127" t="str">
        <f>+IF('[1]Datos a presupuestar'!B166=0,"",'[1]Datos a presupuestar'!B166)</f>
        <v/>
      </c>
      <c r="C166" s="123">
        <f>+'[1]Datos a presupuestar'!C166-'[1]Datos de desfinanciación'!C31</f>
        <v>0</v>
      </c>
      <c r="D166" s="5"/>
    </row>
    <row r="167" spans="1:12" ht="14.25" x14ac:dyDescent="0.2">
      <c r="A167" s="128">
        <f>+IF('[1]Datos a presupuestar'!A167=0,"",'[1]Datos a presupuestar'!A167)</f>
        <v>1010199</v>
      </c>
      <c r="B167" s="129" t="str">
        <f>+IF('[1]Datos a presupuestar'!B167=0,"",'[1]Datos a presupuestar'!B167)</f>
        <v>Vigencias Anteriores</v>
      </c>
      <c r="C167" s="123">
        <f>+'[1]Datos a presupuestar'!C167-'[1]Datos de desfinanciación'!C32</f>
        <v>0</v>
      </c>
      <c r="D167" s="5"/>
    </row>
    <row r="168" spans="1:12" s="46" customFormat="1" ht="12.75" x14ac:dyDescent="0.2">
      <c r="A168" s="82" t="str">
        <f>+IF('[1]Datos a presupuestar'!A168=0,"",'[1]Datos a presupuestar'!A168)</f>
        <v/>
      </c>
      <c r="B168" s="100" t="str">
        <f>+IF('[1]Datos a presupuestar'!B168=0,"",'[1]Datos a presupuestar'!B168)</f>
        <v/>
      </c>
      <c r="C168" s="84"/>
      <c r="D168" s="45"/>
    </row>
    <row r="169" spans="1:12" ht="15" x14ac:dyDescent="0.2">
      <c r="A169" s="116">
        <f>+IF('[1]Datos a presupuestar'!A169=0,"",'[1]Datos a presupuestar'!A169)</f>
        <v>1010200</v>
      </c>
      <c r="B169" s="117" t="str">
        <f>+IF('[1]Datos a presupuestar'!B169=0,"",'[1]Datos a presupuestar'!B169)</f>
        <v>Servicios Personales Indirectos</v>
      </c>
      <c r="C169" s="118">
        <f>SUM(C170:C175)</f>
        <v>94740737</v>
      </c>
      <c r="D169" s="5"/>
    </row>
    <row r="170" spans="1:12" s="120" customFormat="1" ht="15" x14ac:dyDescent="0.2">
      <c r="A170" s="121" t="str">
        <f>+IF('[1]Datos a presupuestar'!A170=0,"",'[1]Datos a presupuestar'!A170)</f>
        <v>1010200-1</v>
      </c>
      <c r="B170" s="122" t="str">
        <f>+IF('[1]Datos a presupuestar'!B170=0,"",'[1]Datos a presupuestar'!B170)</f>
        <v>Remuneración por Servicios Técnicos</v>
      </c>
      <c r="C170" s="123">
        <f>+'[1]Datos a presupuestar'!C170-'[1]Datos de desfinanciación'!C35</f>
        <v>93975451</v>
      </c>
      <c r="D170" s="119"/>
    </row>
    <row r="171" spans="1:12" s="131" customFormat="1" ht="14.25" x14ac:dyDescent="0.2">
      <c r="A171" s="121" t="str">
        <f>+IF('[1]Datos a presupuestar'!A171=0,"",'[1]Datos a presupuestar'!A171)</f>
        <v>1010200-2</v>
      </c>
      <c r="B171" s="122" t="str">
        <f>+IF('[1]Datos a presupuestar'!B171=0,"",'[1]Datos a presupuestar'!B171)</f>
        <v>Personal Supernumerario</v>
      </c>
      <c r="C171" s="123">
        <f>+'[1]Datos a presupuestar'!C171-'[1]Datos de desfinanciación'!C36</f>
        <v>0</v>
      </c>
      <c r="D171" s="130"/>
      <c r="E171" s="6"/>
      <c r="F171" s="6"/>
      <c r="G171" s="6"/>
      <c r="H171" s="6"/>
      <c r="I171" s="6"/>
      <c r="J171" s="6"/>
      <c r="K171" s="6"/>
      <c r="L171" s="6"/>
    </row>
    <row r="172" spans="1:12" ht="14.25" x14ac:dyDescent="0.2">
      <c r="A172" s="121" t="str">
        <f>+IF('[1]Datos a presupuestar'!A172=0,"",'[1]Datos a presupuestar'!A172)</f>
        <v>1010200-3</v>
      </c>
      <c r="B172" s="122" t="str">
        <f>+IF('[1]Datos a presupuestar'!B172=0,"",'[1]Datos a presupuestar'!B172)</f>
        <v>Honorarios de la Junta Directiva</v>
      </c>
      <c r="C172" s="123">
        <f>+'[1]Datos a presupuestar'!C172-'[1]Datos de desfinanciación'!C37</f>
        <v>765286</v>
      </c>
      <c r="D172" s="5"/>
      <c r="E172" s="132"/>
    </row>
    <row r="173" spans="1:12" ht="14.25" x14ac:dyDescent="0.2">
      <c r="A173" s="121" t="str">
        <f>+IF('[1]Datos a presupuestar'!A173=0,"",'[1]Datos a presupuestar'!A173)</f>
        <v>1010200-4</v>
      </c>
      <c r="B173" s="122" t="str">
        <f>+IF('[1]Datos a presupuestar'!B173=0,"",'[1]Datos a presupuestar'!B173)</f>
        <v>Otros Honorarios</v>
      </c>
      <c r="C173" s="123">
        <f>+'[1]Datos a presupuestar'!C173-'[1]Datos de desfinanciación'!C38</f>
        <v>0</v>
      </c>
      <c r="D173" s="5"/>
    </row>
    <row r="174" spans="1:12" ht="14.25" x14ac:dyDescent="0.2">
      <c r="A174" s="121" t="str">
        <f>+IF('[1]Datos a presupuestar'!A174=0,"",'[1]Datos a presupuestar'!A174)</f>
        <v>1010200-5</v>
      </c>
      <c r="B174" s="122" t="str">
        <f>+IF('[1]Datos a presupuestar'!B174=0,"",'[1]Datos a presupuestar'!B174)</f>
        <v>Certificación, Habilitación Y Acreditación</v>
      </c>
      <c r="C174" s="123">
        <f>+'[1]Datos a presupuestar'!C174-'[1]Datos de desfinanciación'!C39</f>
        <v>0</v>
      </c>
      <c r="D174" s="5"/>
    </row>
    <row r="175" spans="1:12" ht="14.25" x14ac:dyDescent="0.2">
      <c r="A175" s="128">
        <f>+IF('[1]Datos a presupuestar'!A175=0,"",'[1]Datos a presupuestar'!A175)</f>
        <v>1010299</v>
      </c>
      <c r="B175" s="129" t="str">
        <f>+IF('[1]Datos a presupuestar'!B175=0,"",'[1]Datos a presupuestar'!B175)</f>
        <v>Vigencias Anteriores</v>
      </c>
      <c r="C175" s="123">
        <f>+'[1]Datos a presupuestar'!C175-'[1]Datos de desfinanciación'!C40</f>
        <v>0</v>
      </c>
      <c r="D175" s="5"/>
    </row>
    <row r="176" spans="1:12" s="46" customFormat="1" ht="12.75" x14ac:dyDescent="0.2">
      <c r="A176" s="82" t="str">
        <f>+IF('[1]Datos a presupuestar'!A176=0,"",'[1]Datos a presupuestar'!A176)</f>
        <v/>
      </c>
      <c r="B176" s="100" t="str">
        <f>+IF('[1]Datos a presupuestar'!B176=0,"",'[1]Datos a presupuestar'!B176)</f>
        <v/>
      </c>
      <c r="C176" s="84"/>
      <c r="D176" s="45"/>
    </row>
    <row r="177" spans="1:5" ht="15" x14ac:dyDescent="0.2">
      <c r="A177" s="116">
        <f>+IF('[1]Datos a presupuestar'!A177=0,"",'[1]Datos a presupuestar'!A177)</f>
        <v>1010300</v>
      </c>
      <c r="B177" s="117" t="str">
        <f>+IF('[1]Datos a presupuestar'!B177=0,"",'[1]Datos a presupuestar'!B177)</f>
        <v>Contribuciones Inherentes nómina al Sector Privado</v>
      </c>
      <c r="C177" s="118">
        <f>C178+C183+C189</f>
        <v>74048632</v>
      </c>
      <c r="D177" s="5"/>
    </row>
    <row r="178" spans="1:5" s="120" customFormat="1" ht="15" x14ac:dyDescent="0.2">
      <c r="A178" s="121">
        <f>+IF('[1]Datos a presupuestar'!A178=0,"",'[1]Datos a presupuestar'!A178)</f>
        <v>1010301</v>
      </c>
      <c r="B178" s="122" t="str">
        <f>+IF('[1]Datos a presupuestar'!B178=0,"",'[1]Datos a presupuestar'!B178)</f>
        <v>Contribuciones - SGP - Aportes Patronales - Cuentas Maestras</v>
      </c>
      <c r="C178" s="123">
        <f>SUM(C179:C182)</f>
        <v>0</v>
      </c>
      <c r="D178" s="119"/>
    </row>
    <row r="179" spans="1:5" s="131" customFormat="1" ht="12.75" x14ac:dyDescent="0.2">
      <c r="A179" s="126" t="str">
        <f>+IF('[1]Datos a presupuestar'!A179=0,"",'[1]Datos a presupuestar'!A179)</f>
        <v>1010301-1</v>
      </c>
      <c r="B179" s="127" t="str">
        <f>+IF('[1]Datos a presupuestar'!B179=0,"",'[1]Datos a presupuestar'!B179)</f>
        <v>E.P.S. - Aportes cuentas maestras</v>
      </c>
      <c r="C179" s="133">
        <f>+'[1]Datos a presupuestar'!C179-'[1]Datos de desfinanciación'!C44</f>
        <v>0</v>
      </c>
      <c r="D179" s="130"/>
    </row>
    <row r="180" spans="1:5" ht="12.75" x14ac:dyDescent="0.2">
      <c r="A180" s="126" t="str">
        <f>+IF('[1]Datos a presupuestar'!A180=0,"",'[1]Datos a presupuestar'!A180)</f>
        <v>1010301-2</v>
      </c>
      <c r="B180" s="127" t="str">
        <f>+IF('[1]Datos a presupuestar'!B180=0,"",'[1]Datos a presupuestar'!B180)</f>
        <v>Fondos pensionales - Aportes cuentas maestras</v>
      </c>
      <c r="C180" s="133">
        <f>+'[1]Datos a presupuestar'!C180-'[1]Datos de desfinanciación'!C45</f>
        <v>0</v>
      </c>
      <c r="D180" s="5"/>
      <c r="E180" s="134"/>
    </row>
    <row r="181" spans="1:5" ht="12.75" x14ac:dyDescent="0.2">
      <c r="A181" s="126" t="str">
        <f>+IF('[1]Datos a presupuestar'!A181=0,"",'[1]Datos a presupuestar'!A181)</f>
        <v>1010301-3</v>
      </c>
      <c r="B181" s="127" t="str">
        <f>+IF('[1]Datos a presupuestar'!B181=0,"",'[1]Datos a presupuestar'!B181)</f>
        <v>Fondos de cesantías - Aportes cuentas maestras</v>
      </c>
      <c r="C181" s="133">
        <f>+'[1]Datos a presupuestar'!C181-'[1]Datos de desfinanciación'!C46</f>
        <v>0</v>
      </c>
      <c r="D181" s="5"/>
      <c r="E181" s="134"/>
    </row>
    <row r="182" spans="1:5" ht="12.75" x14ac:dyDescent="0.2">
      <c r="A182" s="126" t="str">
        <f>+IF('[1]Datos a presupuestar'!A182=0,"",'[1]Datos a presupuestar'!A182)</f>
        <v>1010301-4</v>
      </c>
      <c r="B182" s="127" t="str">
        <f>+IF('[1]Datos a presupuestar'!B182=0,"",'[1]Datos a presupuestar'!B182)</f>
        <v>Riesgos laborales - Aportes cuentas maestras</v>
      </c>
      <c r="C182" s="133">
        <f>+'[1]Datos a presupuestar'!C182-'[1]Datos de desfinanciación'!C47</f>
        <v>0</v>
      </c>
      <c r="D182" s="5"/>
      <c r="E182" s="134"/>
    </row>
    <row r="183" spans="1:5" ht="14.25" x14ac:dyDescent="0.2">
      <c r="A183" s="121">
        <f>+IF('[1]Datos a presupuestar'!A183=0,"",'[1]Datos a presupuestar'!A183)</f>
        <v>1010302</v>
      </c>
      <c r="B183" s="122" t="str">
        <f>+IF('[1]Datos a presupuestar'!B183=0,"",'[1]Datos a presupuestar'!B183)</f>
        <v>Contribuciones - Otros</v>
      </c>
      <c r="C183" s="123">
        <f>SUM(C184:C188)</f>
        <v>74048632</v>
      </c>
    </row>
    <row r="184" spans="1:5" ht="12.75" x14ac:dyDescent="0.2">
      <c r="A184" s="126" t="str">
        <f>+IF('[1]Datos a presupuestar'!A184=0,"",'[1]Datos a presupuestar'!A184)</f>
        <v>1010302-1</v>
      </c>
      <c r="B184" s="127" t="str">
        <f>+IF('[1]Datos a presupuestar'!B184=0,"",'[1]Datos a presupuestar'!B184)</f>
        <v>E.P.S. - Aportes con recursos propios</v>
      </c>
      <c r="C184" s="133">
        <f>+'[1]Datos a presupuestar'!C184-'[1]Datos de desfinanciación'!C49</f>
        <v>14366454</v>
      </c>
    </row>
    <row r="185" spans="1:5" ht="12.75" x14ac:dyDescent="0.2">
      <c r="A185" s="126" t="str">
        <f>+IF('[1]Datos a presupuestar'!A185=0,"",'[1]Datos a presupuestar'!A185)</f>
        <v>1010302-2</v>
      </c>
      <c r="B185" s="127" t="str">
        <f>+IF('[1]Datos a presupuestar'!B185=0,"",'[1]Datos a presupuestar'!B185)</f>
        <v>Fondos pensionales - Aportes con recursos propios</v>
      </c>
      <c r="C185" s="133">
        <f>+'[1]Datos a presupuestar'!C185-'[1]Datos de desfinanciación'!C50</f>
        <v>20282043</v>
      </c>
    </row>
    <row r="186" spans="1:5" ht="12.75" x14ac:dyDescent="0.2">
      <c r="A186" s="126" t="str">
        <f>+IF('[1]Datos a presupuestar'!A186=0,"",'[1]Datos a presupuestar'!A186)</f>
        <v>1010302-3</v>
      </c>
      <c r="B186" s="127" t="str">
        <f>+IF('[1]Datos a presupuestar'!B186=0,"",'[1]Datos a presupuestar'!B186)</f>
        <v>Fondos de cesantías - Aportes con recursos propios</v>
      </c>
      <c r="C186" s="133">
        <f>+'[1]Datos a presupuestar'!C186-'[1]Datos de desfinanciación'!C51</f>
        <v>31444599</v>
      </c>
    </row>
    <row r="187" spans="1:5" ht="12.75" x14ac:dyDescent="0.2">
      <c r="A187" s="126" t="str">
        <f>+IF('[1]Datos a presupuestar'!A187=0,"",'[1]Datos a presupuestar'!A187)</f>
        <v>1010302-4</v>
      </c>
      <c r="B187" s="127" t="str">
        <f>+IF('[1]Datos a presupuestar'!B187=0,"",'[1]Datos a presupuestar'!B187)</f>
        <v>Riesgos laborales - Aportes con recursos propios</v>
      </c>
      <c r="C187" s="133">
        <f>+'[1]Datos a presupuestar'!C187-'[1]Datos de desfinanciación'!C52</f>
        <v>882270</v>
      </c>
    </row>
    <row r="188" spans="1:5" ht="12.75" x14ac:dyDescent="0.2">
      <c r="A188" s="126" t="str">
        <f>+IF('[1]Datos a presupuestar'!A188=0,"",'[1]Datos a presupuestar'!A188)</f>
        <v>1010302-5</v>
      </c>
      <c r="B188" s="127" t="str">
        <f>+IF('[1]Datos a presupuestar'!B188=0,"",'[1]Datos a presupuestar'!B188)</f>
        <v>Aporte a Caja Compensación Familiar</v>
      </c>
      <c r="C188" s="133">
        <f>+'[1]Datos a presupuestar'!C188-'[1]Datos de desfinanciación'!C53</f>
        <v>7073266</v>
      </c>
    </row>
    <row r="189" spans="1:5" ht="14.25" x14ac:dyDescent="0.2">
      <c r="A189" s="128">
        <f>+IF('[1]Datos a presupuestar'!A189=0,"",'[1]Datos a presupuestar'!A189)</f>
        <v>1010399</v>
      </c>
      <c r="B189" s="129" t="str">
        <f>+IF('[1]Datos a presupuestar'!B189=0,"",'[1]Datos a presupuestar'!B189)</f>
        <v>Vigencias Anteriores</v>
      </c>
      <c r="C189" s="123">
        <f>+'[1]Datos a presupuestar'!C189-'[1]Datos de desfinanciación'!C54</f>
        <v>0</v>
      </c>
    </row>
    <row r="190" spans="1:5" s="46" customFormat="1" ht="12.75" x14ac:dyDescent="0.2">
      <c r="A190" s="82" t="str">
        <f>+IF('[1]Datos a presupuestar'!A190=0,"",'[1]Datos a presupuestar'!A190)</f>
        <v/>
      </c>
      <c r="B190" s="100" t="str">
        <f>+IF('[1]Datos a presupuestar'!B190=0,"",'[1]Datos a presupuestar'!B190)</f>
        <v/>
      </c>
      <c r="C190" s="84"/>
      <c r="D190" s="45"/>
    </row>
    <row r="191" spans="1:5" ht="15" x14ac:dyDescent="0.2">
      <c r="A191" s="116">
        <f>+IF('[1]Datos a presupuestar'!A191=0,"",'[1]Datos a presupuestar'!A191)</f>
        <v>1010400</v>
      </c>
      <c r="B191" s="117" t="str">
        <f>+IF('[1]Datos a presupuestar'!B191=0,"",'[1]Datos a presupuestar'!B191)</f>
        <v>Contribuciones Inherentes nómina del Sector Público</v>
      </c>
      <c r="C191" s="118">
        <f>C192+C195</f>
        <v>8840780</v>
      </c>
      <c r="D191" s="5"/>
    </row>
    <row r="192" spans="1:5" s="120" customFormat="1" ht="15" x14ac:dyDescent="0.2">
      <c r="A192" s="121">
        <f>+IF('[1]Datos a presupuestar'!A192=0,"",'[1]Datos a presupuestar'!A192)</f>
        <v>1010402</v>
      </c>
      <c r="B192" s="122" t="str">
        <f>+IF('[1]Datos a presupuestar'!B192=0,"",'[1]Datos a presupuestar'!B192)</f>
        <v>Contribuciones - Otros</v>
      </c>
      <c r="C192" s="123">
        <f>SUM(C193:C194)</f>
        <v>8840780</v>
      </c>
      <c r="D192" s="119"/>
    </row>
    <row r="193" spans="1:12" s="131" customFormat="1" ht="12.75" x14ac:dyDescent="0.2">
      <c r="A193" s="126" t="str">
        <f>+IF('[1]Datos a presupuestar'!A193=0,"",'[1]Datos a presupuestar'!A193)</f>
        <v>1010402-1</v>
      </c>
      <c r="B193" s="127" t="str">
        <f>+IF('[1]Datos a presupuestar'!B193=0,"",'[1]Datos a presupuestar'!B193)</f>
        <v>S.E.N.A.</v>
      </c>
      <c r="C193" s="133">
        <f>+'[1]Datos a presupuestar'!C193-'[1]Datos de desfinanciación'!C58</f>
        <v>3536217</v>
      </c>
      <c r="D193" s="130"/>
      <c r="E193" s="6"/>
      <c r="F193" s="6"/>
      <c r="G193" s="6"/>
      <c r="H193" s="6"/>
      <c r="I193" s="6"/>
      <c r="J193" s="6"/>
      <c r="K193" s="6"/>
      <c r="L193" s="6"/>
    </row>
    <row r="194" spans="1:12" ht="12.75" x14ac:dyDescent="0.2">
      <c r="A194" s="126" t="str">
        <f>+IF('[1]Datos a presupuestar'!A194=0,"",'[1]Datos a presupuestar'!A194)</f>
        <v>1010402-2</v>
      </c>
      <c r="B194" s="127" t="str">
        <f>+IF('[1]Datos a presupuestar'!B194=0,"",'[1]Datos a presupuestar'!B194)</f>
        <v>I.C.B.F.</v>
      </c>
      <c r="C194" s="133">
        <f>+'[1]Datos a presupuestar'!C194-'[1]Datos de desfinanciación'!C59</f>
        <v>5304563</v>
      </c>
      <c r="D194" s="5"/>
    </row>
    <row r="195" spans="1:12" ht="14.25" x14ac:dyDescent="0.2">
      <c r="A195" s="128">
        <f>+IF('[1]Datos a presupuestar'!A195=0,"",'[1]Datos a presupuestar'!A195)</f>
        <v>1010499</v>
      </c>
      <c r="B195" s="129" t="str">
        <f>+IF('[1]Datos a presupuestar'!B195=0,"",'[1]Datos a presupuestar'!B195)</f>
        <v>Vigencias Anteriores</v>
      </c>
      <c r="C195" s="123">
        <f>+'[1]Datos a presupuestar'!C195-'[1]Datos de desfinanciación'!C60</f>
        <v>0</v>
      </c>
      <c r="D195" s="5"/>
    </row>
    <row r="196" spans="1:12" s="46" customFormat="1" ht="12.75" x14ac:dyDescent="0.2">
      <c r="A196" s="82" t="str">
        <f>+IF('[1]Datos a presupuestar'!A196=0,"",'[1]Datos a presupuestar'!A196)</f>
        <v/>
      </c>
      <c r="B196" s="100" t="str">
        <f>+IF('[1]Datos a presupuestar'!B196=0,"",'[1]Datos a presupuestar'!B196)</f>
        <v/>
      </c>
      <c r="C196" s="84"/>
      <c r="D196" s="45"/>
    </row>
    <row r="197" spans="1:12" ht="15.75" x14ac:dyDescent="0.2">
      <c r="A197" s="66">
        <f>+IF('[1]Datos a presupuestar'!A197=0,"",'[1]Datos a presupuestar'!A197)</f>
        <v>1020010</v>
      </c>
      <c r="B197" s="115" t="str">
        <f>+IF('[1]Datos a presupuestar'!B197=0,"",'[1]Datos a presupuestar'!B197)</f>
        <v>Gastos de Operación</v>
      </c>
      <c r="C197" s="68">
        <f>C199+C216+C222+C236</f>
        <v>1149964116</v>
      </c>
      <c r="D197" s="5"/>
    </row>
    <row r="198" spans="1:12" ht="12.75" x14ac:dyDescent="0.2">
      <c r="A198" s="82" t="str">
        <f>+IF('[1]Datos a presupuestar'!A198=0,"",'[1]Datos a presupuestar'!A198)</f>
        <v/>
      </c>
      <c r="B198" s="100" t="str">
        <f>+IF('[1]Datos a presupuestar'!B198=0,"",'[1]Datos a presupuestar'!B198)</f>
        <v/>
      </c>
      <c r="C198" s="84"/>
      <c r="D198" s="5"/>
    </row>
    <row r="199" spans="1:12" ht="15" x14ac:dyDescent="0.2">
      <c r="A199" s="116">
        <f>+IF('[1]Datos a presupuestar'!A199=0,"",'[1]Datos a presupuestar'!A199)</f>
        <v>1020100</v>
      </c>
      <c r="B199" s="117" t="str">
        <f>+IF('[1]Datos a presupuestar'!B199=0,"",'[1]Datos a presupuestar'!B199)</f>
        <v>Servicios Personales Asociados a Nómina</v>
      </c>
      <c r="C199" s="118">
        <f>SUM(C200:C203)+C214</f>
        <v>646184272</v>
      </c>
      <c r="D199" s="5"/>
    </row>
    <row r="200" spans="1:12" s="120" customFormat="1" ht="15" x14ac:dyDescent="0.2">
      <c r="A200" s="121">
        <f>+IF('[1]Datos a presupuestar'!A200=0,"",'[1]Datos a presupuestar'!A200)</f>
        <v>1020101</v>
      </c>
      <c r="B200" s="122" t="str">
        <f>+IF('[1]Datos a presupuestar'!B200=0,"",'[1]Datos a presupuestar'!B200)</f>
        <v>Sueldos del Personal de nómina</v>
      </c>
      <c r="C200" s="123">
        <f>+'[1]Datos a presupuestar'!C200-'[1]Datos de desfinanciación'!C65</f>
        <v>526014884</v>
      </c>
      <c r="D200" s="119"/>
    </row>
    <row r="201" spans="1:12" ht="14.25" x14ac:dyDescent="0.2">
      <c r="A201" s="121">
        <f>+IF('[1]Datos a presupuestar'!A201=0,"",'[1]Datos a presupuestar'!A201)</f>
        <v>1020102</v>
      </c>
      <c r="B201" s="122" t="str">
        <f>+IF('[1]Datos a presupuestar'!B201=0,"",'[1]Datos a presupuestar'!B201)</f>
        <v>Horas Extras,Dominic.,Festivos y Rec. Nocturnos</v>
      </c>
      <c r="C201" s="123">
        <f>+'[1]Datos a presupuestar'!C201-'[1]Datos de desfinanciación'!C66</f>
        <v>30266180</v>
      </c>
      <c r="D201" s="5"/>
    </row>
    <row r="202" spans="1:12" ht="14.25" x14ac:dyDescent="0.2">
      <c r="A202" s="121">
        <f>+IF('[1]Datos a presupuestar'!A202=0,"",'[1]Datos a presupuestar'!A202)</f>
        <v>1020103</v>
      </c>
      <c r="B202" s="122" t="str">
        <f>+IF('[1]Datos a presupuestar'!B202=0,"",'[1]Datos a presupuestar'!B202)</f>
        <v>Prima Técnica</v>
      </c>
      <c r="C202" s="123">
        <f>+'[1]Datos a presupuestar'!C202-'[1]Datos de desfinanciación'!C67</f>
        <v>0</v>
      </c>
      <c r="D202" s="5"/>
    </row>
    <row r="203" spans="1:12" ht="14.25" x14ac:dyDescent="0.2">
      <c r="A203" s="121">
        <f>+IF('[1]Datos a presupuestar'!A203=0,"",'[1]Datos a presupuestar'!A203)</f>
        <v>1020104</v>
      </c>
      <c r="B203" s="122" t="str">
        <f>+IF('[1]Datos a presupuestar'!B203=0,"",'[1]Datos a presupuestar'!B203)</f>
        <v>Otros</v>
      </c>
      <c r="C203" s="124">
        <f>SUM(C204:C213)</f>
        <v>89903208</v>
      </c>
      <c r="D203" s="5"/>
    </row>
    <row r="204" spans="1:12" ht="12.75" x14ac:dyDescent="0.2">
      <c r="A204" s="126" t="str">
        <f>+IF('[1]Datos a presupuestar'!A204=0,"",'[1]Datos a presupuestar'!A204)</f>
        <v>1020104-1</v>
      </c>
      <c r="B204" s="127" t="str">
        <f>+IF('[1]Datos a presupuestar'!B204=0,"",'[1]Datos a presupuestar'!B204)</f>
        <v xml:space="preserve">Prima de Navidad </v>
      </c>
      <c r="C204" s="133">
        <f>+'[1]Datos a presupuestar'!C204-'[1]Datos de desfinanciación'!C69</f>
        <v>43523921</v>
      </c>
      <c r="D204" s="5"/>
    </row>
    <row r="205" spans="1:12" ht="12.75" x14ac:dyDescent="0.2">
      <c r="A205" s="126" t="str">
        <f>+IF('[1]Datos a presupuestar'!A205=0,"",'[1]Datos a presupuestar'!A205)</f>
        <v>1020104-2</v>
      </c>
      <c r="B205" s="127" t="str">
        <f>+IF('[1]Datos a presupuestar'!B205=0,"",'[1]Datos a presupuestar'!B205)</f>
        <v>Prima de Vacaciones</v>
      </c>
      <c r="C205" s="133">
        <f>+'[1]Datos a presupuestar'!C205-'[1]Datos de desfinanciación'!C70</f>
        <v>20859241</v>
      </c>
      <c r="D205" s="5"/>
    </row>
    <row r="206" spans="1:12" ht="12.75" x14ac:dyDescent="0.2">
      <c r="A206" s="126" t="str">
        <f>+IF('[1]Datos a presupuestar'!A206=0,"",'[1]Datos a presupuestar'!A206)</f>
        <v>1020104-3</v>
      </c>
      <c r="B206" s="127" t="str">
        <f>+IF('[1]Datos a presupuestar'!B206=0,"",'[1]Datos a presupuestar'!B206)</f>
        <v>Bonificación  por servicios prestados</v>
      </c>
      <c r="C206" s="133">
        <f>+'[1]Datos a presupuestar'!C206-'[1]Datos de desfinanciación'!C71</f>
        <v>0</v>
      </c>
      <c r="D206" s="5"/>
    </row>
    <row r="207" spans="1:12" ht="12.75" x14ac:dyDescent="0.2">
      <c r="A207" s="126" t="str">
        <f>+IF('[1]Datos a presupuestar'!A207=0,"",'[1]Datos a presupuestar'!A207)</f>
        <v>1020104-4</v>
      </c>
      <c r="B207" s="127" t="str">
        <f>+IF('[1]Datos a presupuestar'!B207=0,"",'[1]Datos a presupuestar'!B207)</f>
        <v>Prima de Servicios</v>
      </c>
      <c r="C207" s="133">
        <f>+'[1]Datos a presupuestar'!C207-'[1]Datos de desfinanciación'!C72</f>
        <v>18062986</v>
      </c>
      <c r="D207" s="5"/>
    </row>
    <row r="208" spans="1:12" ht="12.75" x14ac:dyDescent="0.2">
      <c r="A208" s="126" t="str">
        <f>+IF('[1]Datos a presupuestar'!A208=0,"",'[1]Datos a presupuestar'!A208)</f>
        <v>1020104-5</v>
      </c>
      <c r="B208" s="127" t="str">
        <f>+IF('[1]Datos a presupuestar'!B208=0,"",'[1]Datos a presupuestar'!B208)</f>
        <v>Bonificación Convencional</v>
      </c>
      <c r="C208" s="133">
        <f>+'[1]Datos a presupuestar'!C208-'[1]Datos de desfinanciación'!C73</f>
        <v>0</v>
      </c>
      <c r="D208" s="5"/>
    </row>
    <row r="209" spans="1:4" ht="12.75" x14ac:dyDescent="0.2">
      <c r="A209" s="126" t="str">
        <f>+IF('[1]Datos a presupuestar'!A209=0,"",'[1]Datos a presupuestar'!A209)</f>
        <v>1020104-6</v>
      </c>
      <c r="B209" s="127" t="str">
        <f>+IF('[1]Datos a presupuestar'!B209=0,"",'[1]Datos a presupuestar'!B209)</f>
        <v>Auxilio de Transporte</v>
      </c>
      <c r="C209" s="133">
        <f>+'[1]Datos a presupuestar'!C209-'[1]Datos de desfinanciación'!C74</f>
        <v>0</v>
      </c>
      <c r="D209" s="5"/>
    </row>
    <row r="210" spans="1:4" ht="12.75" x14ac:dyDescent="0.2">
      <c r="A210" s="126" t="str">
        <f>+IF('[1]Datos a presupuestar'!A210=0,"",'[1]Datos a presupuestar'!A210)</f>
        <v>1020104-7</v>
      </c>
      <c r="B210" s="127" t="str">
        <f>+IF('[1]Datos a presupuestar'!B210=0,"",'[1]Datos a presupuestar'!B210)</f>
        <v>Auxilio de Alimentación</v>
      </c>
      <c r="C210" s="133">
        <f>+'[1]Datos a presupuestar'!C210-'[1]Datos de desfinanciación'!C75</f>
        <v>886614</v>
      </c>
      <c r="D210" s="5"/>
    </row>
    <row r="211" spans="1:4" ht="12.75" x14ac:dyDescent="0.2">
      <c r="A211" s="126" t="str">
        <f>+IF('[1]Datos a presupuestar'!A211=0,"",'[1]Datos a presupuestar'!A211)</f>
        <v>1020104-8</v>
      </c>
      <c r="B211" s="127" t="str">
        <f>+IF('[1]Datos a presupuestar'!B211=0,"",'[1]Datos a presupuestar'!B211)</f>
        <v>Indemnizaciones por Vacaciones o Supresión de Cargos por Reestructuración</v>
      </c>
      <c r="C211" s="133">
        <f>+'[1]Datos a presupuestar'!C211-'[1]Datos de desfinanciación'!C76</f>
        <v>0</v>
      </c>
      <c r="D211" s="5"/>
    </row>
    <row r="212" spans="1:4" ht="12.75" x14ac:dyDescent="0.2">
      <c r="A212" s="126" t="str">
        <f>+IF('[1]Datos a presupuestar'!A212=0,"",'[1]Datos a presupuestar'!A212)</f>
        <v>1020104-9</v>
      </c>
      <c r="B212" s="127" t="str">
        <f>+IF('[1]Datos a presupuestar'!B212=0,"",'[1]Datos a presupuestar'!B212)</f>
        <v>Bonificación Especial por Recreación</v>
      </c>
      <c r="C212" s="133">
        <f>+'[1]Datos a presupuestar'!C212-'[1]Datos de desfinanciación'!C77</f>
        <v>1584882</v>
      </c>
      <c r="D212" s="5"/>
    </row>
    <row r="213" spans="1:4" ht="12.75" x14ac:dyDescent="0.2">
      <c r="A213" s="126" t="str">
        <f>+IF('[1]Datos a presupuestar'!A213=0,"",'[1]Datos a presupuestar'!A213)</f>
        <v>1020104-10</v>
      </c>
      <c r="B213" s="127" t="str">
        <f>+IF('[1]Datos a presupuestar'!B213=0,"",'[1]Datos a presupuestar'!B213)</f>
        <v>Prima de Vida Cara</v>
      </c>
      <c r="C213" s="133">
        <f>+'[1]Datos a presupuestar'!C213-'[1]Datos de desfinanciación'!C78</f>
        <v>4985564</v>
      </c>
      <c r="D213" s="5"/>
    </row>
    <row r="214" spans="1:4" ht="14.25" x14ac:dyDescent="0.2">
      <c r="A214" s="128">
        <f>+IF('[1]Datos a presupuestar'!A214=0,"",'[1]Datos a presupuestar'!A214)</f>
        <v>1020199</v>
      </c>
      <c r="B214" s="129" t="str">
        <f>+IF('[1]Datos a presupuestar'!B214=0,"",'[1]Datos a presupuestar'!B214)</f>
        <v>Vigencias Anteriores</v>
      </c>
      <c r="C214" s="123">
        <f>+'[1]Datos a presupuestar'!C214-'[1]Datos de desfinanciación'!C79</f>
        <v>0</v>
      </c>
      <c r="D214" s="5"/>
    </row>
    <row r="215" spans="1:4" ht="12.75" x14ac:dyDescent="0.2">
      <c r="A215" s="82" t="str">
        <f>+IF('[1]Datos a presupuestar'!A215=0,"",'[1]Datos a presupuestar'!A215)</f>
        <v/>
      </c>
      <c r="B215" s="100" t="str">
        <f>+IF('[1]Datos a presupuestar'!B215=0,"",'[1]Datos a presupuestar'!B215)</f>
        <v/>
      </c>
      <c r="C215" s="84"/>
      <c r="D215" s="5"/>
    </row>
    <row r="216" spans="1:4" s="46" customFormat="1" ht="15" x14ac:dyDescent="0.2">
      <c r="A216" s="116">
        <f>+IF('[1]Datos a presupuestar'!A216=0,"",'[1]Datos a presupuestar'!A216)</f>
        <v>1020200</v>
      </c>
      <c r="B216" s="117" t="str">
        <f>+IF('[1]Datos a presupuestar'!B216=0,"",'[1]Datos a presupuestar'!B216)</f>
        <v>Servicios Personales Indirectos</v>
      </c>
      <c r="C216" s="118">
        <f>SUM(C217:C220)</f>
        <v>255679878</v>
      </c>
      <c r="D216" s="45"/>
    </row>
    <row r="217" spans="1:4" ht="14.25" x14ac:dyDescent="0.2">
      <c r="A217" s="121" t="str">
        <f>+IF('[1]Datos a presupuestar'!A217=0,"",'[1]Datos a presupuestar'!A217)</f>
        <v>1020200-1</v>
      </c>
      <c r="B217" s="122" t="str">
        <f>+IF('[1]Datos a presupuestar'!B217=0,"",'[1]Datos a presupuestar'!B217)</f>
        <v>Remuneración por Servicios Técnicos</v>
      </c>
      <c r="C217" s="123">
        <f>+'[1]Datos a presupuestar'!C217-'[1]Datos de desfinanciación'!C82</f>
        <v>255679878</v>
      </c>
      <c r="D217" s="5"/>
    </row>
    <row r="218" spans="1:4" s="120" customFormat="1" ht="15" x14ac:dyDescent="0.2">
      <c r="A218" s="121" t="str">
        <f>+IF('[1]Datos a presupuestar'!A218=0,"",'[1]Datos a presupuestar'!A218)</f>
        <v>1020200-2</v>
      </c>
      <c r="B218" s="122" t="str">
        <f>+IF('[1]Datos a presupuestar'!B218=0,"",'[1]Datos a presupuestar'!B218)</f>
        <v>Personal Supernumerario</v>
      </c>
      <c r="C218" s="123">
        <f>+'[1]Datos a presupuestar'!C218-'[1]Datos de desfinanciación'!C83</f>
        <v>0</v>
      </c>
      <c r="D218" s="119"/>
    </row>
    <row r="219" spans="1:4" ht="14.25" x14ac:dyDescent="0.2">
      <c r="A219" s="121" t="str">
        <f>+IF('[1]Datos a presupuestar'!A219=0,"",'[1]Datos a presupuestar'!A219)</f>
        <v>1020200-3</v>
      </c>
      <c r="B219" s="122" t="str">
        <f>+IF('[1]Datos a presupuestar'!B219=0,"",'[1]Datos a presupuestar'!B219)</f>
        <v>Otros Honorarios</v>
      </c>
      <c r="C219" s="123">
        <f>+'[1]Datos a presupuestar'!C219-'[1]Datos de desfinanciación'!C84</f>
        <v>0</v>
      </c>
      <c r="D219" s="5"/>
    </row>
    <row r="220" spans="1:4" ht="14.25" x14ac:dyDescent="0.2">
      <c r="A220" s="128">
        <f>+IF('[1]Datos a presupuestar'!A220=0,"",'[1]Datos a presupuestar'!A220)</f>
        <v>1020299</v>
      </c>
      <c r="B220" s="129" t="str">
        <f>+IF('[1]Datos a presupuestar'!B220=0,"",'[1]Datos a presupuestar'!B220)</f>
        <v>Vigencias Anteriores</v>
      </c>
      <c r="C220" s="123">
        <f>+'[1]Datos a presupuestar'!C220-'[1]Datos de desfinanciación'!C85</f>
        <v>0</v>
      </c>
      <c r="D220" s="5"/>
    </row>
    <row r="221" spans="1:4" ht="12.75" x14ac:dyDescent="0.2">
      <c r="A221" s="82" t="str">
        <f>+IF('[1]Datos a presupuestar'!A221=0,"",'[1]Datos a presupuestar'!A221)</f>
        <v/>
      </c>
      <c r="B221" s="100" t="str">
        <f>+IF('[1]Datos a presupuestar'!B221=0,"",'[1]Datos a presupuestar'!B221)</f>
        <v/>
      </c>
      <c r="C221" s="84"/>
      <c r="D221" s="5"/>
    </row>
    <row r="222" spans="1:4" s="46" customFormat="1" ht="15" x14ac:dyDescent="0.2">
      <c r="A222" s="116">
        <f>+IF('[1]Datos a presupuestar'!A222=0,"",'[1]Datos a presupuestar'!A222)</f>
        <v>1020300</v>
      </c>
      <c r="B222" s="117" t="str">
        <f>+IF('[1]Datos a presupuestar'!B222=0,"",'[1]Datos a presupuestar'!B222)</f>
        <v>Contribuciones Inherentes nómina al Sector Privado</v>
      </c>
      <c r="C222" s="118">
        <f>C223+C228+C234</f>
        <v>220404190</v>
      </c>
      <c r="D222" s="45"/>
    </row>
    <row r="223" spans="1:4" ht="14.25" x14ac:dyDescent="0.2">
      <c r="A223" s="121">
        <f>+IF('[1]Datos a presupuestar'!A223=0,"",'[1]Datos a presupuestar'!A223)</f>
        <v>1020301</v>
      </c>
      <c r="B223" s="122" t="str">
        <f>+IF('[1]Datos a presupuestar'!B223=0,"",'[1]Datos a presupuestar'!B223)</f>
        <v>Contribuciones - SGP - Aportes Patronales - Cuentas Maestras</v>
      </c>
      <c r="C223" s="123">
        <f>SUM(C224:C227)</f>
        <v>0</v>
      </c>
      <c r="D223" s="5"/>
    </row>
    <row r="224" spans="1:4" s="120" customFormat="1" ht="15" x14ac:dyDescent="0.2">
      <c r="A224" s="126" t="str">
        <f>+IF('[1]Datos a presupuestar'!A224=0,"",'[1]Datos a presupuestar'!A224)</f>
        <v>1020301-1</v>
      </c>
      <c r="B224" s="127" t="str">
        <f>+IF('[1]Datos a presupuestar'!B224=0,"",'[1]Datos a presupuestar'!B224)</f>
        <v>E.P.S. - Aportes cuentas maestras</v>
      </c>
      <c r="C224" s="133">
        <f>+'[1]Datos a presupuestar'!C224-'[1]Datos de desfinanciación'!C89</f>
        <v>0</v>
      </c>
      <c r="D224" s="119"/>
    </row>
    <row r="225" spans="1:5" ht="12.75" x14ac:dyDescent="0.2">
      <c r="A225" s="126" t="str">
        <f>+IF('[1]Datos a presupuestar'!A225=0,"",'[1]Datos a presupuestar'!A225)</f>
        <v>1020301-2</v>
      </c>
      <c r="B225" s="127" t="str">
        <f>+IF('[1]Datos a presupuestar'!B225=0,"",'[1]Datos a presupuestar'!B225)</f>
        <v>Fondos pensionales - Aportes cuentas maestras</v>
      </c>
      <c r="C225" s="133">
        <f>+'[1]Datos a presupuestar'!C225-'[1]Datos de desfinanciación'!C90</f>
        <v>0</v>
      </c>
      <c r="D225" s="5"/>
    </row>
    <row r="226" spans="1:5" ht="12.75" x14ac:dyDescent="0.2">
      <c r="A226" s="126" t="str">
        <f>+IF('[1]Datos a presupuestar'!A226=0,"",'[1]Datos a presupuestar'!A226)</f>
        <v>1020301-3</v>
      </c>
      <c r="B226" s="127" t="str">
        <f>+IF('[1]Datos a presupuestar'!B226=0,"",'[1]Datos a presupuestar'!B226)</f>
        <v>Fondos de cesantías - Aportes cuentas maestras</v>
      </c>
      <c r="C226" s="133">
        <f>+'[1]Datos a presupuestar'!C226-'[1]Datos de desfinanciación'!C91</f>
        <v>0</v>
      </c>
      <c r="D226" s="5"/>
    </row>
    <row r="227" spans="1:5" ht="12.75" x14ac:dyDescent="0.2">
      <c r="A227" s="126" t="str">
        <f>+IF('[1]Datos a presupuestar'!A227=0,"",'[1]Datos a presupuestar'!A227)</f>
        <v>1020301-4</v>
      </c>
      <c r="B227" s="127" t="str">
        <f>+IF('[1]Datos a presupuestar'!B227=0,"",'[1]Datos a presupuestar'!B227)</f>
        <v>Riesgos laborales - Aportes cuentas maestras</v>
      </c>
      <c r="C227" s="133">
        <f>+'[1]Datos a presupuestar'!C227-'[1]Datos de desfinanciación'!C92</f>
        <v>0</v>
      </c>
      <c r="D227" s="5"/>
    </row>
    <row r="228" spans="1:5" ht="14.25" x14ac:dyDescent="0.2">
      <c r="A228" s="121">
        <f>+IF('[1]Datos a presupuestar'!A228=0,"",'[1]Datos a presupuestar'!A228)</f>
        <v>1020302</v>
      </c>
      <c r="B228" s="122" t="str">
        <f>+IF('[1]Datos a presupuestar'!B228=0,"",'[1]Datos a presupuestar'!B228)</f>
        <v>Contribuciones - Otros</v>
      </c>
      <c r="C228" s="123">
        <f>SUM(C229:C233)</f>
        <v>220404190</v>
      </c>
      <c r="D228" s="5"/>
      <c r="E228" s="134"/>
    </row>
    <row r="229" spans="1:5" ht="12.75" x14ac:dyDescent="0.2">
      <c r="A229" s="126" t="str">
        <f>+IF('[1]Datos a presupuestar'!A229=0,"",'[1]Datos a presupuestar'!A229)</f>
        <v>1020302-1</v>
      </c>
      <c r="B229" s="127" t="str">
        <f>+IF('[1]Datos a presupuestar'!B229=0,"",'[1]Datos a presupuestar'!B229)</f>
        <v>E.P.S. - Aportes con recursos propios</v>
      </c>
      <c r="C229" s="133">
        <f>+'[1]Datos a presupuestar'!C229-'[1]Datos de desfinanciación'!C94</f>
        <v>47293844</v>
      </c>
      <c r="D229" s="5"/>
    </row>
    <row r="230" spans="1:5" ht="12.75" x14ac:dyDescent="0.2">
      <c r="A230" s="126" t="str">
        <f>+IF('[1]Datos a presupuestar'!A230=0,"",'[1]Datos a presupuestar'!A230)</f>
        <v>1020302-2</v>
      </c>
      <c r="B230" s="127" t="str">
        <f>+IF('[1]Datos a presupuestar'!B230=0,"",'[1]Datos a presupuestar'!B230)</f>
        <v>Fondos pensionales - Aportes con recursos propios</v>
      </c>
      <c r="C230" s="133">
        <f>+'[1]Datos a presupuestar'!C230-'[1]Datos de desfinanciación'!C95</f>
        <v>68614837</v>
      </c>
      <c r="D230" s="5"/>
    </row>
    <row r="231" spans="1:5" ht="12.75" x14ac:dyDescent="0.2">
      <c r="A231" s="126" t="str">
        <f>+IF('[1]Datos a presupuestar'!A231=0,"",'[1]Datos a presupuestar'!A231)</f>
        <v>1020302-3</v>
      </c>
      <c r="B231" s="127" t="str">
        <f>+IF('[1]Datos a presupuestar'!B231=0,"",'[1]Datos a presupuestar'!B231)</f>
        <v>Fondos de cesantías - Aportes con recursos propios</v>
      </c>
      <c r="C231" s="133">
        <f>+'[1]Datos a presupuestar'!C231-'[1]Datos de desfinanciación'!C96</f>
        <v>68410764</v>
      </c>
      <c r="D231" s="5"/>
    </row>
    <row r="232" spans="1:5" ht="12.75" x14ac:dyDescent="0.2">
      <c r="A232" s="126" t="str">
        <f>+IF('[1]Datos a presupuestar'!A232=0,"",'[1]Datos a presupuestar'!A232)</f>
        <v>1020302-4</v>
      </c>
      <c r="B232" s="127" t="str">
        <f>+IF('[1]Datos a presupuestar'!B232=0,"",'[1]Datos a presupuestar'!B232)</f>
        <v>Riesgos laborales - Aportes con recursos propios</v>
      </c>
      <c r="C232" s="133">
        <f>+'[1]Datos a presupuestar'!C232-'[1]Datos de desfinanciación'!C97</f>
        <v>13928813</v>
      </c>
      <c r="D232" s="5"/>
    </row>
    <row r="233" spans="1:5" ht="12.75" x14ac:dyDescent="0.2">
      <c r="A233" s="126" t="str">
        <f>+IF('[1]Datos a presupuestar'!A233=0,"",'[1]Datos a presupuestar'!A233)</f>
        <v>1020302-5</v>
      </c>
      <c r="B233" s="127" t="str">
        <f>+IF('[1]Datos a presupuestar'!B233=0,"",'[1]Datos a presupuestar'!B233)</f>
        <v>Aporte a Caja Compensación Familiar</v>
      </c>
      <c r="C233" s="133">
        <f>+'[1]Datos a presupuestar'!C233-'[1]Datos de desfinanciación'!C98</f>
        <v>22155932</v>
      </c>
      <c r="D233" s="5"/>
    </row>
    <row r="234" spans="1:5" ht="14.25" x14ac:dyDescent="0.2">
      <c r="A234" s="128">
        <f>+IF('[1]Datos a presupuestar'!A234=0,"",'[1]Datos a presupuestar'!A234)</f>
        <v>1020399</v>
      </c>
      <c r="B234" s="129" t="str">
        <f>+IF('[1]Datos a presupuestar'!B234=0,"",'[1]Datos a presupuestar'!B234)</f>
        <v>Vigencias Anteriores</v>
      </c>
      <c r="C234" s="123">
        <f>+'[1]Datos a presupuestar'!C234-'[1]Datos de desfinanciación'!C99</f>
        <v>0</v>
      </c>
      <c r="D234" s="5"/>
    </row>
    <row r="235" spans="1:5" ht="12.75" x14ac:dyDescent="0.2">
      <c r="A235" s="82" t="str">
        <f>+IF('[1]Datos a presupuestar'!A235=0,"",'[1]Datos a presupuestar'!A235)</f>
        <v/>
      </c>
      <c r="B235" s="100" t="str">
        <f>+IF('[1]Datos a presupuestar'!B235=0,"",'[1]Datos a presupuestar'!B235)</f>
        <v/>
      </c>
      <c r="C235" s="84"/>
      <c r="D235" s="5"/>
    </row>
    <row r="236" spans="1:5" s="46" customFormat="1" ht="15" x14ac:dyDescent="0.2">
      <c r="A236" s="116">
        <f>+IF('[1]Datos a presupuestar'!A236=0,"",'[1]Datos a presupuestar'!A236)</f>
        <v>1020400</v>
      </c>
      <c r="B236" s="117" t="str">
        <f>+IF('[1]Datos a presupuestar'!B236=0,"",'[1]Datos a presupuestar'!B236)</f>
        <v>Contribuciones Inherentes nómina del Sector Publico</v>
      </c>
      <c r="C236" s="118">
        <f>C237+C240</f>
        <v>27695776</v>
      </c>
      <c r="D236" s="45"/>
    </row>
    <row r="237" spans="1:5" ht="14.25" x14ac:dyDescent="0.2">
      <c r="A237" s="121">
        <f>+IF('[1]Datos a presupuestar'!A237=0,"",'[1]Datos a presupuestar'!A237)</f>
        <v>1020402</v>
      </c>
      <c r="B237" s="122" t="str">
        <f>+IF('[1]Datos a presupuestar'!B237=0,"",'[1]Datos a presupuestar'!B237)</f>
        <v>Contribuciones - Otros</v>
      </c>
      <c r="C237" s="123">
        <f>SUM(C238:C239)</f>
        <v>27695776</v>
      </c>
      <c r="D237" s="5"/>
    </row>
    <row r="238" spans="1:5" s="120" customFormat="1" ht="15" x14ac:dyDescent="0.2">
      <c r="A238" s="126" t="str">
        <f>+IF('[1]Datos a presupuestar'!A238=0,"",'[1]Datos a presupuestar'!A238)</f>
        <v>1020402-1</v>
      </c>
      <c r="B238" s="127" t="str">
        <f>+IF('[1]Datos a presupuestar'!B238=0,"",'[1]Datos a presupuestar'!B238)</f>
        <v>S.E.N.A.</v>
      </c>
      <c r="C238" s="133">
        <f>+'[1]Datos a presupuestar'!C238-'[1]Datos de desfinanciación'!C103</f>
        <v>11078857</v>
      </c>
      <c r="D238" s="119"/>
    </row>
    <row r="239" spans="1:5" ht="12.75" x14ac:dyDescent="0.2">
      <c r="A239" s="126" t="str">
        <f>+IF('[1]Datos a presupuestar'!A239=0,"",'[1]Datos a presupuestar'!A239)</f>
        <v>1020402-2</v>
      </c>
      <c r="B239" s="127" t="str">
        <f>+IF('[1]Datos a presupuestar'!B239=0,"",'[1]Datos a presupuestar'!B239)</f>
        <v>I.C.B.F.</v>
      </c>
      <c r="C239" s="133">
        <f>+'[1]Datos a presupuestar'!C239-'[1]Datos de desfinanciación'!C104</f>
        <v>16616919</v>
      </c>
      <c r="D239" s="5"/>
    </row>
    <row r="240" spans="1:5" ht="14.25" x14ac:dyDescent="0.2">
      <c r="A240" s="128">
        <f>+IF('[1]Datos a presupuestar'!A240=0,"",'[1]Datos a presupuestar'!A240)</f>
        <v>1020499</v>
      </c>
      <c r="B240" s="129" t="str">
        <f>+IF('[1]Datos a presupuestar'!B240=0,"",'[1]Datos a presupuestar'!B240)</f>
        <v>Vigencias Anteriores</v>
      </c>
      <c r="C240" s="123">
        <f>+'[1]Datos a presupuestar'!C240-'[1]Datos de desfinanciación'!C105</f>
        <v>0</v>
      </c>
      <c r="D240" s="5"/>
    </row>
    <row r="241" spans="1:5" ht="12.75" x14ac:dyDescent="0.2">
      <c r="A241" s="82" t="str">
        <f>+IF('[1]Datos a presupuestar'!A241=0,"",'[1]Datos a presupuestar'!A241)</f>
        <v/>
      </c>
      <c r="B241" s="100" t="str">
        <f>+IF('[1]Datos a presupuestar'!B241=0,"",'[1]Datos a presupuestar'!B241)</f>
        <v/>
      </c>
      <c r="C241" s="84"/>
      <c r="D241" s="5"/>
    </row>
    <row r="242" spans="1:5" s="46" customFormat="1" ht="16.5" x14ac:dyDescent="0.2">
      <c r="A242" s="110">
        <f>+IF('[1]Datos a presupuestar'!A242=0,"",'[1]Datos a presupuestar'!A242)</f>
        <v>2000000</v>
      </c>
      <c r="B242" s="111" t="str">
        <f>+IF('[1]Datos a presupuestar'!B242=0,"",'[1]Datos a presupuestar'!B242)</f>
        <v>GASTOS GENERALES</v>
      </c>
      <c r="C242" s="91">
        <f>C244+C277</f>
        <v>403343100</v>
      </c>
      <c r="D242" s="45"/>
    </row>
    <row r="243" spans="1:5" ht="12.75" x14ac:dyDescent="0.2">
      <c r="A243" s="82" t="str">
        <f>+IF('[1]Datos a presupuestar'!A243=0,"",'[1]Datos a presupuestar'!A243)</f>
        <v/>
      </c>
      <c r="B243" s="100" t="str">
        <f>+IF('[1]Datos a presupuestar'!B243=0,"",'[1]Datos a presupuestar'!B243)</f>
        <v/>
      </c>
      <c r="C243" s="84"/>
      <c r="D243" s="5"/>
      <c r="E243" s="2"/>
    </row>
    <row r="244" spans="1:5" s="114" customFormat="1" ht="16.5" x14ac:dyDescent="0.2">
      <c r="A244" s="66">
        <f>+IF('[1]Datos a presupuestar'!A244=0,"",'[1]Datos a presupuestar'!A244)</f>
        <v>2010000</v>
      </c>
      <c r="B244" s="115" t="str">
        <f>+IF('[1]Datos a presupuestar'!B244=0,"",'[1]Datos a presupuestar'!B244)</f>
        <v>Gastos de Administración</v>
      </c>
      <c r="C244" s="68">
        <f>C246+C255+C273</f>
        <v>158216478</v>
      </c>
      <c r="D244" s="112"/>
      <c r="E244" s="113"/>
    </row>
    <row r="245" spans="1:5" ht="12.75" x14ac:dyDescent="0.2">
      <c r="A245" s="82" t="str">
        <f>+IF('[1]Datos a presupuestar'!A245=0,"",'[1]Datos a presupuestar'!A245)</f>
        <v/>
      </c>
      <c r="B245" s="100" t="str">
        <f>+IF('[1]Datos a presupuestar'!B245=0,"",'[1]Datos a presupuestar'!B245)</f>
        <v/>
      </c>
      <c r="C245" s="84"/>
      <c r="D245" s="5"/>
    </row>
    <row r="246" spans="1:5" ht="15" x14ac:dyDescent="0.2">
      <c r="A246" s="116">
        <f>+IF('[1]Datos a presupuestar'!A246=0,"",'[1]Datos a presupuestar'!A246)</f>
        <v>2010100</v>
      </c>
      <c r="B246" s="117" t="str">
        <f>+IF('[1]Datos a presupuestar'!B246=0,"",'[1]Datos a presupuestar'!B246)</f>
        <v>Adquisición de bienes</v>
      </c>
      <c r="C246" s="118">
        <f>SUM(C247:C253)</f>
        <v>24924753</v>
      </c>
      <c r="D246" s="5"/>
    </row>
    <row r="247" spans="1:5" ht="14.25" x14ac:dyDescent="0.2">
      <c r="A247" s="121" t="str">
        <f>+IF('[1]Datos a presupuestar'!A247=0,"",'[1]Datos a presupuestar'!A247)</f>
        <v>2010100-1</v>
      </c>
      <c r="B247" s="122" t="str">
        <f>+IF('[1]Datos a presupuestar'!B247=0,"",'[1]Datos a presupuestar'!B247)</f>
        <v>Compra de Equipos</v>
      </c>
      <c r="C247" s="123">
        <f>+'[1]Datos a presupuestar'!C247-'[1]Datos de desfinanciación'!C112</f>
        <v>2814817</v>
      </c>
      <c r="D247" s="5"/>
    </row>
    <row r="248" spans="1:5" s="120" customFormat="1" ht="15" x14ac:dyDescent="0.2">
      <c r="A248" s="121" t="str">
        <f>+IF('[1]Datos a presupuestar'!A248=0,"",'[1]Datos a presupuestar'!A248)</f>
        <v>2010100-2</v>
      </c>
      <c r="B248" s="122" t="str">
        <f>+IF('[1]Datos a presupuestar'!B248=0,"",'[1]Datos a presupuestar'!B248)</f>
        <v>Materiales</v>
      </c>
      <c r="C248" s="123">
        <f>+'[1]Datos a presupuestar'!C248-'[1]Datos de desfinanciación'!C113</f>
        <v>22109936</v>
      </c>
      <c r="D248" s="119"/>
    </row>
    <row r="249" spans="1:5" ht="14.25" x14ac:dyDescent="0.2">
      <c r="A249" s="121" t="str">
        <f>+IF('[1]Datos a presupuestar'!A249=0,"",'[1]Datos a presupuestar'!A249)</f>
        <v>2010100-3</v>
      </c>
      <c r="B249" s="122" t="str">
        <f>+IF('[1]Datos a presupuestar'!B249=0,"",'[1]Datos a presupuestar'!B249)</f>
        <v>Salud Ocupacional</v>
      </c>
      <c r="C249" s="123">
        <f>+'[1]Datos a presupuestar'!C249-'[1]Datos de desfinanciación'!C114</f>
        <v>0</v>
      </c>
      <c r="D249" s="5"/>
    </row>
    <row r="250" spans="1:5" ht="14.25" x14ac:dyDescent="0.2">
      <c r="A250" s="121" t="str">
        <f>+IF('[1]Datos a presupuestar'!A250=0,"",'[1]Datos a presupuestar'!A250)</f>
        <v>2010100-4</v>
      </c>
      <c r="B250" s="122" t="str">
        <f>+IF('[1]Datos a presupuestar'!B250=0,"",'[1]Datos a presupuestar'!B250)</f>
        <v/>
      </c>
      <c r="C250" s="123">
        <f>+'[1]Datos a presupuestar'!C250-'[1]Datos de desfinanciación'!C115</f>
        <v>0</v>
      </c>
      <c r="D250" s="5"/>
    </row>
    <row r="251" spans="1:5" ht="14.25" x14ac:dyDescent="0.2">
      <c r="A251" s="121" t="str">
        <f>+IF('[1]Datos a presupuestar'!A251=0,"",'[1]Datos a presupuestar'!A251)</f>
        <v>2010100-5</v>
      </c>
      <c r="B251" s="122" t="str">
        <f>+IF('[1]Datos a presupuestar'!B251=0,"",'[1]Datos a presupuestar'!B251)</f>
        <v/>
      </c>
      <c r="C251" s="123">
        <f>+'[1]Datos a presupuestar'!C251-'[1]Datos de desfinanciación'!C116</f>
        <v>0</v>
      </c>
      <c r="D251" s="5"/>
    </row>
    <row r="252" spans="1:5" s="46" customFormat="1" ht="14.25" x14ac:dyDescent="0.2">
      <c r="A252" s="121" t="str">
        <f>+IF('[1]Datos a presupuestar'!A252=0,"",'[1]Datos a presupuestar'!A252)</f>
        <v>2010100-6</v>
      </c>
      <c r="B252" s="122" t="str">
        <f>+IF('[1]Datos a presupuestar'!B252=0,"",'[1]Datos a presupuestar'!B252)</f>
        <v/>
      </c>
      <c r="C252" s="123">
        <f>+'[1]Datos a presupuestar'!C252-'[1]Datos de desfinanciación'!C117</f>
        <v>0</v>
      </c>
      <c r="D252" s="45"/>
    </row>
    <row r="253" spans="1:5" ht="14.25" x14ac:dyDescent="0.2">
      <c r="A253" s="128">
        <f>+IF('[1]Datos a presupuestar'!A253=0,"",'[1]Datos a presupuestar'!A253)</f>
        <v>2010199</v>
      </c>
      <c r="B253" s="129" t="str">
        <f>+IF('[1]Datos a presupuestar'!B253=0,"",'[1]Datos a presupuestar'!B253)</f>
        <v>Vigencias Anteriores</v>
      </c>
      <c r="C253" s="123">
        <f>+'[1]Datos a presupuestar'!C253-'[1]Datos de desfinanciación'!C118</f>
        <v>0</v>
      </c>
      <c r="D253" s="5"/>
    </row>
    <row r="254" spans="1:5" s="120" customFormat="1" ht="15" x14ac:dyDescent="0.2">
      <c r="A254" s="82" t="str">
        <f>+IF('[1]Datos a presupuestar'!A254=0,"",'[1]Datos a presupuestar'!A254)</f>
        <v/>
      </c>
      <c r="B254" s="100" t="str">
        <f>+IF('[1]Datos a presupuestar'!B254=0,"",'[1]Datos a presupuestar'!B254)</f>
        <v/>
      </c>
      <c r="C254" s="84"/>
      <c r="D254" s="119"/>
    </row>
    <row r="255" spans="1:5" ht="15" x14ac:dyDescent="0.2">
      <c r="A255" s="116">
        <f>+IF('[1]Datos a presupuestar'!A255=0,"",'[1]Datos a presupuestar'!A255)</f>
        <v>2010200</v>
      </c>
      <c r="B255" s="117" t="str">
        <f>+IF('[1]Datos a presupuestar'!B255=0,"",'[1]Datos a presupuestar'!B255)</f>
        <v>Adquisición de Servicios</v>
      </c>
      <c r="C255" s="118">
        <f>SUM(C256:C271)</f>
        <v>131587921</v>
      </c>
      <c r="D255" s="5"/>
    </row>
    <row r="256" spans="1:5" ht="14.25" x14ac:dyDescent="0.2">
      <c r="A256" s="121" t="str">
        <f>+IF('[1]Datos a presupuestar'!A256=0,"",'[1]Datos a presupuestar'!A256)</f>
        <v>2010200-1</v>
      </c>
      <c r="B256" s="122" t="str">
        <f>+IF('[1]Datos a presupuestar'!B256=0,"",'[1]Datos a presupuestar'!B256)</f>
        <v>Seguros</v>
      </c>
      <c r="C256" s="123">
        <f>+'[1]Datos a presupuestar'!C256-'[1]Datos de desfinanciación'!C121</f>
        <v>23233296</v>
      </c>
      <c r="D256" s="5"/>
    </row>
    <row r="257" spans="1:4" ht="14.25" x14ac:dyDescent="0.2">
      <c r="A257" s="121" t="str">
        <f>+IF('[1]Datos a presupuestar'!A257=0,"",'[1]Datos a presupuestar'!A257)</f>
        <v>2010200-2</v>
      </c>
      <c r="B257" s="122" t="str">
        <f>+IF('[1]Datos a presupuestar'!B257=0,"",'[1]Datos a presupuestar'!B257)</f>
        <v>Impresos y Publicaciones</v>
      </c>
      <c r="C257" s="123">
        <f>+'[1]Datos a presupuestar'!C257-'[1]Datos de desfinanciación'!C122</f>
        <v>4478024</v>
      </c>
      <c r="D257" s="5"/>
    </row>
    <row r="258" spans="1:4" ht="14.25" x14ac:dyDescent="0.2">
      <c r="A258" s="121" t="str">
        <f>+IF('[1]Datos a presupuestar'!A258=0,"",'[1]Datos a presupuestar'!A258)</f>
        <v>2010200-3</v>
      </c>
      <c r="B258" s="122" t="str">
        <f>+IF('[1]Datos a presupuestar'!B258=0,"",'[1]Datos a presupuestar'!B258)</f>
        <v xml:space="preserve">Servicios Públicos </v>
      </c>
      <c r="C258" s="123">
        <f>+'[1]Datos a presupuestar'!C258-'[1]Datos de desfinanciación'!C123</f>
        <v>16061227</v>
      </c>
      <c r="D258" s="5"/>
    </row>
    <row r="259" spans="1:4" ht="14.25" x14ac:dyDescent="0.2">
      <c r="A259" s="121" t="str">
        <f>+IF('[1]Datos a presupuestar'!A259=0,"",'[1]Datos a presupuestar'!A259)</f>
        <v>2010200-4</v>
      </c>
      <c r="B259" s="122" t="str">
        <f>+IF('[1]Datos a presupuestar'!B259=0,"",'[1]Datos a presupuestar'!B259)</f>
        <v>Comunicaciones y Transportes</v>
      </c>
      <c r="C259" s="123">
        <f>+'[1]Datos a presupuestar'!C259-'[1]Datos de desfinanciación'!C124</f>
        <v>18919605</v>
      </c>
      <c r="D259" s="5"/>
    </row>
    <row r="260" spans="1:4" ht="14.25" x14ac:dyDescent="0.2">
      <c r="A260" s="121" t="str">
        <f>+IF('[1]Datos a presupuestar'!A260=0,"",'[1]Datos a presupuestar'!A260)</f>
        <v>2010200-5</v>
      </c>
      <c r="B260" s="122" t="str">
        <f>+IF('[1]Datos a presupuestar'!B260=0,"",'[1]Datos a presupuestar'!B260)</f>
        <v>Viáticos y Gastos de Viaje</v>
      </c>
      <c r="C260" s="123">
        <f>+'[1]Datos a presupuestar'!C260-'[1]Datos de desfinanciación'!C125</f>
        <v>4731840</v>
      </c>
      <c r="D260" s="5"/>
    </row>
    <row r="261" spans="1:4" ht="14.25" x14ac:dyDescent="0.2">
      <c r="A261" s="121" t="str">
        <f>+IF('[1]Datos a presupuestar'!A261=0,"",'[1]Datos a presupuestar'!A261)</f>
        <v>2010200-6</v>
      </c>
      <c r="B261" s="122" t="str">
        <f>+IF('[1]Datos a presupuestar'!B261=0,"",'[1]Datos a presupuestar'!B261)</f>
        <v>Arrendamientos</v>
      </c>
      <c r="C261" s="123">
        <f>+'[1]Datos a presupuestar'!C261-'[1]Datos de desfinanciación'!C126</f>
        <v>0</v>
      </c>
      <c r="D261" s="5"/>
    </row>
    <row r="262" spans="1:4" ht="14.25" x14ac:dyDescent="0.2">
      <c r="A262" s="121" t="str">
        <f>+IF('[1]Datos a presupuestar'!A262=0,"",'[1]Datos a presupuestar'!A262)</f>
        <v>2010200-7</v>
      </c>
      <c r="B262" s="122" t="str">
        <f>+IF('[1]Datos a presupuestar'!B262=0,"",'[1]Datos a presupuestar'!B262)</f>
        <v>Vigilancia y Aseo</v>
      </c>
      <c r="C262" s="123">
        <f>+'[1]Datos a presupuestar'!C262-'[1]Datos de desfinanciación'!C127</f>
        <v>45013515</v>
      </c>
      <c r="D262" s="5"/>
    </row>
    <row r="263" spans="1:4" ht="14.25" x14ac:dyDescent="0.2">
      <c r="A263" s="121" t="str">
        <f>+IF('[1]Datos a presupuestar'!A263=0,"",'[1]Datos a presupuestar'!A263)</f>
        <v>2010200-8</v>
      </c>
      <c r="B263" s="122" t="str">
        <f>+IF('[1]Datos a presupuestar'!B263=0,"",'[1]Datos a presupuestar'!B263)</f>
        <v>Bienestar Social</v>
      </c>
      <c r="C263" s="123">
        <f>+'[1]Datos a presupuestar'!C263-'[1]Datos de desfinanciación'!C128</f>
        <v>14493574</v>
      </c>
      <c r="D263" s="5"/>
    </row>
    <row r="264" spans="1:4" ht="14.25" x14ac:dyDescent="0.2">
      <c r="A264" s="121" t="str">
        <f>+IF('[1]Datos a presupuestar'!A264=0,"",'[1]Datos a presupuestar'!A264)</f>
        <v>2010200-9</v>
      </c>
      <c r="B264" s="122" t="str">
        <f>+IF('[1]Datos a presupuestar'!B264=0,"",'[1]Datos a presupuestar'!B264)</f>
        <v>Capacitación, estimulos, incentivos, programa de calidad</v>
      </c>
      <c r="C264" s="123">
        <f>+'[1]Datos a presupuestar'!C264-'[1]Datos de desfinanciación'!C129</f>
        <v>85513</v>
      </c>
      <c r="D264" s="5"/>
    </row>
    <row r="265" spans="1:4" ht="14.25" x14ac:dyDescent="0.2">
      <c r="A265" s="121" t="str">
        <f>+IF('[1]Datos a presupuestar'!A265=0,"",'[1]Datos a presupuestar'!A265)</f>
        <v>2010200-10</v>
      </c>
      <c r="B265" s="122" t="str">
        <f>+IF('[1]Datos a presupuestar'!B265=0,"",'[1]Datos a presupuestar'!B265)</f>
        <v>Pagos otras IPS</v>
      </c>
      <c r="C265" s="123">
        <f>+'[1]Datos a presupuestar'!C265-'[1]Datos de desfinanciación'!C130</f>
        <v>0</v>
      </c>
      <c r="D265" s="5"/>
    </row>
    <row r="266" spans="1:4" s="46" customFormat="1" ht="14.25" x14ac:dyDescent="0.2">
      <c r="A266" s="121" t="str">
        <f>+IF('[1]Datos a presupuestar'!A266=0,"",'[1]Datos a presupuestar'!A266)</f>
        <v>2010200-11</v>
      </c>
      <c r="B266" s="122" t="str">
        <f>+IF('[1]Datos a presupuestar'!B266=0,"",'[1]Datos a presupuestar'!B266)</f>
        <v>Gastos financieros</v>
      </c>
      <c r="C266" s="123">
        <f>+'[1]Datos a presupuestar'!C266-'[1]Datos de desfinanciación'!C131</f>
        <v>4571327</v>
      </c>
      <c r="D266" s="45"/>
    </row>
    <row r="267" spans="1:4" ht="14.25" x14ac:dyDescent="0.2">
      <c r="A267" s="121" t="str">
        <f>+IF('[1]Datos a presupuestar'!A267=0,"",'[1]Datos a presupuestar'!A267)</f>
        <v>2010200-12</v>
      </c>
      <c r="B267" s="122" t="str">
        <f>+IF('[1]Datos a presupuestar'!B267=0,"",'[1]Datos a presupuestar'!B267)</f>
        <v/>
      </c>
      <c r="C267" s="123">
        <f>+'[1]Datos a presupuestar'!C267-'[1]Datos de desfinanciación'!C132</f>
        <v>0</v>
      </c>
      <c r="D267" s="5"/>
    </row>
    <row r="268" spans="1:4" s="120" customFormat="1" ht="15" x14ac:dyDescent="0.2">
      <c r="A268" s="121" t="str">
        <f>+IF('[1]Datos a presupuestar'!A268=0,"",'[1]Datos a presupuestar'!A268)</f>
        <v>2010200-13</v>
      </c>
      <c r="B268" s="122" t="str">
        <f>+IF('[1]Datos a presupuestar'!B268=0,"",'[1]Datos a presupuestar'!B268)</f>
        <v/>
      </c>
      <c r="C268" s="123">
        <f>+'[1]Datos a presupuestar'!C268-'[1]Datos de desfinanciación'!C133</f>
        <v>0</v>
      </c>
      <c r="D268" s="119"/>
    </row>
    <row r="269" spans="1:4" ht="14.25" x14ac:dyDescent="0.2">
      <c r="A269" s="121" t="str">
        <f>+IF('[1]Datos a presupuestar'!A269=0,"",'[1]Datos a presupuestar'!A269)</f>
        <v>2010200-14</v>
      </c>
      <c r="B269" s="122" t="str">
        <f>+IF('[1]Datos a presupuestar'!B269=0,"",'[1]Datos a presupuestar'!B269)</f>
        <v/>
      </c>
      <c r="C269" s="123">
        <f>+'[1]Datos a presupuestar'!C269-'[1]Datos de desfinanciación'!C134</f>
        <v>0</v>
      </c>
      <c r="D269" s="5"/>
    </row>
    <row r="270" spans="1:4" s="46" customFormat="1" ht="14.25" x14ac:dyDescent="0.2">
      <c r="A270" s="121" t="str">
        <f>+IF('[1]Datos a presupuestar'!A270=0,"",'[1]Datos a presupuestar'!A270)</f>
        <v>2010200-15</v>
      </c>
      <c r="B270" s="122" t="str">
        <f>+IF('[1]Datos a presupuestar'!B270=0,"",'[1]Datos a presupuestar'!B270)</f>
        <v/>
      </c>
      <c r="C270" s="123">
        <f>+'[1]Datos a presupuestar'!C270-'[1]Datos de desfinanciación'!C135</f>
        <v>0</v>
      </c>
      <c r="D270" s="45"/>
    </row>
    <row r="271" spans="1:4" ht="14.25" x14ac:dyDescent="0.2">
      <c r="A271" s="128">
        <f>+IF('[1]Datos a presupuestar'!A271=0,"",'[1]Datos a presupuestar'!A271)</f>
        <v>2010299</v>
      </c>
      <c r="B271" s="129" t="str">
        <f>+IF('[1]Datos a presupuestar'!B271=0,"",'[1]Datos a presupuestar'!B271)</f>
        <v>Vigencias Anteriores</v>
      </c>
      <c r="C271" s="123">
        <f>+'[1]Datos a presupuestar'!C271-'[1]Datos de desfinanciación'!C136</f>
        <v>0</v>
      </c>
      <c r="D271" s="5"/>
    </row>
    <row r="272" spans="1:4" ht="12.75" x14ac:dyDescent="0.2">
      <c r="A272" s="82" t="str">
        <f>+IF('[1]Datos a presupuestar'!A272=0,"",'[1]Datos a presupuestar'!A272)</f>
        <v/>
      </c>
      <c r="B272" s="100" t="str">
        <f>+IF('[1]Datos a presupuestar'!B272=0,"",'[1]Datos a presupuestar'!B272)</f>
        <v/>
      </c>
      <c r="C272" s="84"/>
      <c r="D272" s="5"/>
    </row>
    <row r="273" spans="1:4" ht="15" x14ac:dyDescent="0.2">
      <c r="A273" s="116">
        <f>+IF('[1]Datos a presupuestar'!A273=0,"",'[1]Datos a presupuestar'!A273)</f>
        <v>2010300</v>
      </c>
      <c r="B273" s="117" t="str">
        <f>+IF('[1]Datos a presupuestar'!B273=0,"",'[1]Datos a presupuestar'!B273)</f>
        <v>Impuestos y Multas</v>
      </c>
      <c r="C273" s="118">
        <f>+SUM(C274:C275)</f>
        <v>1703804</v>
      </c>
      <c r="D273" s="5"/>
    </row>
    <row r="274" spans="1:4" s="120" customFormat="1" ht="15" x14ac:dyDescent="0.2">
      <c r="A274" s="121" t="str">
        <f>+IF('[1]Datos a presupuestar'!A274=0,"",'[1]Datos a presupuestar'!A274)</f>
        <v>2010300-1</v>
      </c>
      <c r="B274" s="122" t="str">
        <f>+IF('[1]Datos a presupuestar'!B274=0,"",'[1]Datos a presupuestar'!B274)</f>
        <v>Impuestos (Predial, Vehiculos, Otros)</v>
      </c>
      <c r="C274" s="123">
        <f>+'[1]Datos a presupuestar'!C274-'[1]Datos de desfinanciación'!C139</f>
        <v>1703804</v>
      </c>
      <c r="D274" s="119"/>
    </row>
    <row r="275" spans="1:4" ht="14.25" x14ac:dyDescent="0.2">
      <c r="A275" s="128">
        <f>+IF('[1]Datos a presupuestar'!A275=0,"",'[1]Datos a presupuestar'!A275)</f>
        <v>2010399</v>
      </c>
      <c r="B275" s="129" t="str">
        <f>+IF('[1]Datos a presupuestar'!B275=0,"",'[1]Datos a presupuestar'!B275)</f>
        <v>Vigencias Anteriores</v>
      </c>
      <c r="C275" s="123">
        <f>+'[1]Datos a presupuestar'!C275-'[1]Datos de desfinanciación'!C140</f>
        <v>0</v>
      </c>
      <c r="D275" s="5"/>
    </row>
    <row r="276" spans="1:4" ht="12.75" x14ac:dyDescent="0.2">
      <c r="A276" s="82" t="str">
        <f>+IF('[1]Datos a presupuestar'!A276=0,"",'[1]Datos a presupuestar'!A276)</f>
        <v/>
      </c>
      <c r="B276" s="100" t="str">
        <f>+IF('[1]Datos a presupuestar'!B276=0,"",'[1]Datos a presupuestar'!B276)</f>
        <v/>
      </c>
      <c r="C276" s="84"/>
      <c r="D276" s="5"/>
    </row>
    <row r="277" spans="1:4" ht="15.75" x14ac:dyDescent="0.2">
      <c r="A277" s="66">
        <f>+IF('[1]Datos a presupuestar'!A277=0,"",'[1]Datos a presupuestar'!A277)</f>
        <v>2020010</v>
      </c>
      <c r="B277" s="115" t="str">
        <f>+IF('[1]Datos a presupuestar'!B277=0,"",'[1]Datos a presupuestar'!B277)</f>
        <v>Gastos de Operación</v>
      </c>
      <c r="C277" s="68">
        <f>C279+C287</f>
        <v>245126622</v>
      </c>
      <c r="D277" s="5"/>
    </row>
    <row r="278" spans="1:4" ht="12.75" x14ac:dyDescent="0.2">
      <c r="A278" s="82" t="str">
        <f>+IF('[1]Datos a presupuestar'!A278=0,"",'[1]Datos a presupuestar'!A278)</f>
        <v/>
      </c>
      <c r="B278" s="100" t="str">
        <f>+IF('[1]Datos a presupuestar'!B278=0,"",'[1]Datos a presupuestar'!B278)</f>
        <v/>
      </c>
      <c r="C278" s="84"/>
      <c r="D278" s="5"/>
    </row>
    <row r="279" spans="1:4" ht="15" x14ac:dyDescent="0.2">
      <c r="A279" s="116">
        <f>+IF('[1]Datos a presupuestar'!A279=0,"",'[1]Datos a presupuestar'!A279)</f>
        <v>2020100</v>
      </c>
      <c r="B279" s="117" t="str">
        <f>+IF('[1]Datos a presupuestar'!B279=0,"",'[1]Datos a presupuestar'!B279)</f>
        <v>Adquisición de bienes</v>
      </c>
      <c r="C279" s="118">
        <f>SUM(C280:C281)+C285</f>
        <v>65593493</v>
      </c>
      <c r="D279" s="5"/>
    </row>
    <row r="280" spans="1:4" ht="14.25" x14ac:dyDescent="0.2">
      <c r="A280" s="121">
        <f>+IF('[1]Datos a presupuestar'!A280=0,"",'[1]Datos a presupuestar'!A280)</f>
        <v>2020101</v>
      </c>
      <c r="B280" s="122" t="str">
        <f>+IF('[1]Datos a presupuestar'!B280=0,"",'[1]Datos a presupuestar'!B280)</f>
        <v>Mantenimiento Hospitalario</v>
      </c>
      <c r="C280" s="123">
        <f>+'[1]Datos a presupuestar'!C280-'[1]Datos de desfinanciación'!C145</f>
        <v>32000000</v>
      </c>
      <c r="D280" s="5"/>
    </row>
    <row r="281" spans="1:4" ht="14.25" x14ac:dyDescent="0.2">
      <c r="A281" s="121">
        <f>+IF('[1]Datos a presupuestar'!A281=0,"",'[1]Datos a presupuestar'!A281)</f>
        <v>2020102</v>
      </c>
      <c r="B281" s="122" t="str">
        <f>+IF('[1]Datos a presupuestar'!B281=0,"",'[1]Datos a presupuestar'!B281)</f>
        <v>Otros</v>
      </c>
      <c r="C281" s="135">
        <f>SUM(C282:C284)</f>
        <v>33593493</v>
      </c>
      <c r="D281" s="5"/>
    </row>
    <row r="282" spans="1:4" ht="12.75" x14ac:dyDescent="0.2">
      <c r="A282" s="126" t="str">
        <f>+IF('[1]Datos a presupuestar'!A282=0,"",'[1]Datos a presupuestar'!A282)</f>
        <v>2020102-1</v>
      </c>
      <c r="B282" s="127" t="str">
        <f>+IF('[1]Datos a presupuestar'!B282=0,"",'[1]Datos a presupuestar'!B282)</f>
        <v xml:space="preserve">   Compra de Equipo e Instr. Mco. y Laborat.</v>
      </c>
      <c r="C282" s="133">
        <f>+'[1]Datos a presupuestar'!C282-'[1]Datos de desfinanciación'!C147</f>
        <v>4230467</v>
      </c>
      <c r="D282" s="5"/>
    </row>
    <row r="283" spans="1:4" ht="12.75" x14ac:dyDescent="0.2">
      <c r="A283" s="126" t="str">
        <f>+IF('[1]Datos a presupuestar'!A283=0,"",'[1]Datos a presupuestar'!A283)</f>
        <v>2020102-2</v>
      </c>
      <c r="B283" s="127" t="str">
        <f>+IF('[1]Datos a presupuestar'!B283=0,"",'[1]Datos a presupuestar'!B283)</f>
        <v xml:space="preserve">   Materiales</v>
      </c>
      <c r="C283" s="133">
        <f>+'[1]Datos a presupuestar'!C283-'[1]Datos de desfinanciación'!C148</f>
        <v>29363026</v>
      </c>
      <c r="D283" s="5"/>
    </row>
    <row r="284" spans="1:4" ht="12.75" x14ac:dyDescent="0.2">
      <c r="A284" s="126" t="str">
        <f>+IF('[1]Datos a presupuestar'!A284=0,"",'[1]Datos a presupuestar'!A284)</f>
        <v>2020102-3</v>
      </c>
      <c r="B284" s="127" t="str">
        <f>+IF('[1]Datos a presupuestar'!B284=0,"",'[1]Datos a presupuestar'!B284)</f>
        <v/>
      </c>
      <c r="C284" s="133">
        <f>+'[1]Datos a presupuestar'!C284-'[1]Datos de desfinanciación'!C149</f>
        <v>0</v>
      </c>
      <c r="D284" s="5"/>
    </row>
    <row r="285" spans="1:4" ht="14.25" x14ac:dyDescent="0.2">
      <c r="A285" s="128">
        <f>+IF('[1]Datos a presupuestar'!A285=0,"",'[1]Datos a presupuestar'!A285)</f>
        <v>2020199</v>
      </c>
      <c r="B285" s="129" t="str">
        <f>+IF('[1]Datos a presupuestar'!B285=0,"",'[1]Datos a presupuestar'!B285)</f>
        <v>Vigencias Anteriores</v>
      </c>
      <c r="C285" s="123">
        <f>+'[1]Datos a presupuestar'!C285-'[1]Datos de desfinanciación'!C150</f>
        <v>0</v>
      </c>
      <c r="D285" s="5"/>
    </row>
    <row r="286" spans="1:4" s="46" customFormat="1" ht="12.75" x14ac:dyDescent="0.2">
      <c r="A286" s="82" t="str">
        <f>+IF('[1]Datos a presupuestar'!A286=0,"",'[1]Datos a presupuestar'!A286)</f>
        <v/>
      </c>
      <c r="B286" s="100" t="str">
        <f>+IF('[1]Datos a presupuestar'!B286=0,"",'[1]Datos a presupuestar'!B286)</f>
        <v/>
      </c>
      <c r="C286" s="84"/>
      <c r="D286" s="45"/>
    </row>
    <row r="287" spans="1:4" ht="15" x14ac:dyDescent="0.2">
      <c r="A287" s="116">
        <f>+IF('[1]Datos a presupuestar'!A287=0,"",'[1]Datos a presupuestar'!A287)</f>
        <v>2020200</v>
      </c>
      <c r="B287" s="117" t="str">
        <f>+IF('[1]Datos a presupuestar'!B287=0,"",'[1]Datos a presupuestar'!B287)</f>
        <v>Adquisición de Servicios</v>
      </c>
      <c r="C287" s="118">
        <f>SUM(C288:C289)+C301</f>
        <v>179533129</v>
      </c>
      <c r="D287" s="5"/>
    </row>
    <row r="288" spans="1:4" s="120" customFormat="1" ht="15" x14ac:dyDescent="0.2">
      <c r="A288" s="121">
        <f>+IF('[1]Datos a presupuestar'!A288=0,"",'[1]Datos a presupuestar'!A288)</f>
        <v>2020201</v>
      </c>
      <c r="B288" s="122" t="str">
        <f>+IF('[1]Datos a presupuestar'!B288=0,"",'[1]Datos a presupuestar'!B288)</f>
        <v>Mantenimiento Hospitalario</v>
      </c>
      <c r="C288" s="123">
        <f>+'[1]Datos a presupuestar'!C288-'[1]Datos de desfinanciación'!C153</f>
        <v>67489886</v>
      </c>
      <c r="D288" s="119"/>
    </row>
    <row r="289" spans="1:12" ht="14.25" x14ac:dyDescent="0.2">
      <c r="A289" s="121">
        <f>+IF('[1]Datos a presupuestar'!A289=0,"",'[1]Datos a presupuestar'!A289)</f>
        <v>2020202</v>
      </c>
      <c r="B289" s="122" t="str">
        <f>+IF('[1]Datos a presupuestar'!B289=0,"",'[1]Datos a presupuestar'!B289)</f>
        <v>Otros</v>
      </c>
      <c r="C289" s="135">
        <f>SUM(C290:C300)</f>
        <v>112043243</v>
      </c>
      <c r="D289" s="5"/>
    </row>
    <row r="290" spans="1:12" ht="12.75" x14ac:dyDescent="0.2">
      <c r="A290" s="126" t="str">
        <f>+IF('[1]Datos a presupuestar'!A290=0,"",'[1]Datos a presupuestar'!A290)</f>
        <v>2020202-1</v>
      </c>
      <c r="B290" s="127" t="str">
        <f>+IF('[1]Datos a presupuestar'!B290=0,"",'[1]Datos a presupuestar'!B290)</f>
        <v>Seguros</v>
      </c>
      <c r="C290" s="133">
        <f>+'[1]Datos a presupuestar'!C290-'[1]Datos de desfinanciación'!C155</f>
        <v>25619633</v>
      </c>
      <c r="D290" s="5"/>
    </row>
    <row r="291" spans="1:12" ht="12.75" x14ac:dyDescent="0.2">
      <c r="A291" s="126" t="str">
        <f>+IF('[1]Datos a presupuestar'!A291=0,"",'[1]Datos a presupuestar'!A291)</f>
        <v>2020202-2</v>
      </c>
      <c r="B291" s="127" t="str">
        <f>+IF('[1]Datos a presupuestar'!B291=0,"",'[1]Datos a presupuestar'!B291)</f>
        <v>Impresos y Publicaciones</v>
      </c>
      <c r="C291" s="133">
        <f>+'[1]Datos a presupuestar'!C291-'[1]Datos de desfinanciación'!C156</f>
        <v>3628234</v>
      </c>
      <c r="D291" s="5"/>
    </row>
    <row r="292" spans="1:12" ht="12.75" x14ac:dyDescent="0.2">
      <c r="A292" s="126" t="str">
        <f>+IF('[1]Datos a presupuestar'!A292=0,"",'[1]Datos a presupuestar'!A292)</f>
        <v>2020202-3</v>
      </c>
      <c r="B292" s="127" t="str">
        <f>+IF('[1]Datos a presupuestar'!B292=0,"",'[1]Datos a presupuestar'!B292)</f>
        <v>Pagos otras IPS</v>
      </c>
      <c r="C292" s="133">
        <f>+'[1]Datos a presupuestar'!C292-'[1]Datos de desfinanciación'!C157</f>
        <v>0</v>
      </c>
      <c r="D292" s="5"/>
    </row>
    <row r="293" spans="1:12" ht="12.75" x14ac:dyDescent="0.2">
      <c r="A293" s="126" t="str">
        <f>+IF('[1]Datos a presupuestar'!A293=0,"",'[1]Datos a presupuestar'!A293)</f>
        <v>2020202-4</v>
      </c>
      <c r="B293" s="127" t="str">
        <f>+IF('[1]Datos a presupuestar'!B293=0,"",'[1]Datos a presupuestar'!B293)</f>
        <v>Comunicaciones y Transportes</v>
      </c>
      <c r="C293" s="133">
        <f>+'[1]Datos a presupuestar'!C293-'[1]Datos de desfinanciación'!C158</f>
        <v>9544392</v>
      </c>
      <c r="D293" s="5"/>
    </row>
    <row r="294" spans="1:12" ht="12.75" x14ac:dyDescent="0.2">
      <c r="A294" s="126" t="str">
        <f>+IF('[1]Datos a presupuestar'!A294=0,"",'[1]Datos a presupuestar'!A294)</f>
        <v>2020202-5</v>
      </c>
      <c r="B294" s="127" t="str">
        <f>+IF('[1]Datos a presupuestar'!B294=0,"",'[1]Datos a presupuestar'!B294)</f>
        <v>Viáticos y Gastos de Viaje</v>
      </c>
      <c r="C294" s="133">
        <f>+'[1]Datos a presupuestar'!C294-'[1]Datos de desfinanciación'!C159</f>
        <v>4692122</v>
      </c>
      <c r="D294" s="5"/>
    </row>
    <row r="295" spans="1:12" ht="12.75" x14ac:dyDescent="0.2">
      <c r="A295" s="126" t="str">
        <f>+IF('[1]Datos a presupuestar'!A295=0,"",'[1]Datos a presupuestar'!A295)</f>
        <v>2020202-6</v>
      </c>
      <c r="B295" s="127" t="str">
        <f>+IF('[1]Datos a presupuestar'!B295=0,"",'[1]Datos a presupuestar'!B295)</f>
        <v>Plan Integral de Manejos de Residuos Sólidos Hospitalarios</v>
      </c>
      <c r="C295" s="133">
        <f>+'[1]Datos a presupuestar'!C295-'[1]Datos de desfinanciación'!C160</f>
        <v>7000000</v>
      </c>
      <c r="D295" s="5"/>
    </row>
    <row r="296" spans="1:12" ht="12.75" x14ac:dyDescent="0.2">
      <c r="A296" s="126" t="str">
        <f>+IF('[1]Datos a presupuestar'!A296=0,"",'[1]Datos a presupuestar'!A296)</f>
        <v>2020202-7</v>
      </c>
      <c r="B296" s="127" t="str">
        <f>+IF('[1]Datos a presupuestar'!B296=0,"",'[1]Datos a presupuestar'!B296)</f>
        <v>Servicios de laboratorio contratados con terceros</v>
      </c>
      <c r="C296" s="133">
        <f>+'[1]Datos a presupuestar'!C296-'[1]Datos de desfinanciación'!C161</f>
        <v>33000000</v>
      </c>
      <c r="D296" s="5"/>
    </row>
    <row r="297" spans="1:12" ht="12.75" x14ac:dyDescent="0.2">
      <c r="A297" s="126" t="str">
        <f>+IF('[1]Datos a presupuestar'!A297=0,"",'[1]Datos a presupuestar'!A297)</f>
        <v>2020202-8</v>
      </c>
      <c r="B297" s="127" t="str">
        <f>+IF('[1]Datos a presupuestar'!B297=0,"",'[1]Datos a presupuestar'!B297)</f>
        <v>Servicios de rayos X e imaginología contratados con terceros</v>
      </c>
      <c r="C297" s="133">
        <f>+'[1]Datos a presupuestar'!C297-'[1]Datos de desfinanciación'!C162</f>
        <v>11936157</v>
      </c>
      <c r="D297" s="5"/>
    </row>
    <row r="298" spans="1:12" ht="12.75" x14ac:dyDescent="0.2">
      <c r="A298" s="126" t="str">
        <f>+IF('[1]Datos a presupuestar'!A298=0,"",'[1]Datos a presupuestar'!A298)</f>
        <v>2020202-9</v>
      </c>
      <c r="B298" s="127" t="str">
        <f>+IF('[1]Datos a presupuestar'!B298=0,"",'[1]Datos a presupuestar'!B298)</f>
        <v>Arrendamientos</v>
      </c>
      <c r="C298" s="133">
        <f>+'[1]Datos a presupuestar'!C298-'[1]Datos de desfinanciación'!C163</f>
        <v>583076</v>
      </c>
      <c r="D298" s="5"/>
    </row>
    <row r="299" spans="1:12" ht="12.75" x14ac:dyDescent="0.2">
      <c r="A299" s="126" t="str">
        <f>+IF('[1]Datos a presupuestar'!A299=0,"",'[1]Datos a presupuestar'!A299)</f>
        <v>2020202-10</v>
      </c>
      <c r="B299" s="127" t="str">
        <f>+IF('[1]Datos a presupuestar'!B299=0,"",'[1]Datos a presupuestar'!B299)</f>
        <v>Servicios Públicos</v>
      </c>
      <c r="C299" s="133">
        <f>+'[1]Datos a presupuestar'!C299-'[1]Datos de desfinanciación'!C164</f>
        <v>16039629</v>
      </c>
      <c r="D299" s="5"/>
    </row>
    <row r="300" spans="1:12" ht="12.75" x14ac:dyDescent="0.2">
      <c r="A300" s="126" t="str">
        <f>+IF('[1]Datos a presupuestar'!A300=0,"",'[1]Datos a presupuestar'!A300)</f>
        <v>2020202-11</v>
      </c>
      <c r="B300" s="127" t="str">
        <f>+IF('[1]Datos a presupuestar'!B300=0,"",'[1]Datos a presupuestar'!B300)</f>
        <v/>
      </c>
      <c r="C300" s="133"/>
      <c r="D300" s="5"/>
    </row>
    <row r="301" spans="1:12" s="131" customFormat="1" ht="14.25" x14ac:dyDescent="0.2">
      <c r="A301" s="128">
        <f>+IF('[1]Datos a presupuestar'!A301=0,"",'[1]Datos a presupuestar'!A301)</f>
        <v>2020299</v>
      </c>
      <c r="B301" s="129" t="str">
        <f>+IF('[1]Datos a presupuestar'!B301=0,"",'[1]Datos a presupuestar'!B301)</f>
        <v>Vigencias Anteriores</v>
      </c>
      <c r="C301" s="123">
        <f>+'[1]Datos a presupuestar'!C301-'[1]Datos de desfinanciación'!C166</f>
        <v>0</v>
      </c>
      <c r="D301" s="130"/>
      <c r="E301" s="6"/>
      <c r="F301" s="6"/>
      <c r="G301" s="6"/>
      <c r="H301" s="6"/>
      <c r="I301" s="6"/>
      <c r="J301" s="6"/>
      <c r="K301" s="6"/>
      <c r="L301" s="6"/>
    </row>
    <row r="302" spans="1:12" s="46" customFormat="1" ht="12.75" x14ac:dyDescent="0.2">
      <c r="A302" s="82" t="str">
        <f>+IF('[1]Datos a presupuestar'!A302=0,"",'[1]Datos a presupuestar'!A302)</f>
        <v/>
      </c>
      <c r="B302" s="100" t="str">
        <f>+IF('[1]Datos a presupuestar'!B302=0,"",'[1]Datos a presupuestar'!B302)</f>
        <v/>
      </c>
      <c r="C302" s="84"/>
      <c r="D302" s="45"/>
    </row>
    <row r="303" spans="1:12" ht="16.5" x14ac:dyDescent="0.2">
      <c r="A303" s="110">
        <f>+IF('[1]Datos a presupuestar'!A303=0,"",'[1]Datos a presupuestar'!A303)</f>
        <v>3000000</v>
      </c>
      <c r="B303" s="111" t="str">
        <f>+IF('[1]Datos a presupuestar'!B303=0,"",'[1]Datos a presupuestar'!B303)</f>
        <v>TRANSFERENCIAS CORRIENTES</v>
      </c>
      <c r="C303" s="91">
        <f>C305+C309+C316</f>
        <v>51795718</v>
      </c>
      <c r="D303" s="5"/>
      <c r="E303" s="2"/>
    </row>
    <row r="304" spans="1:12" s="114" customFormat="1" ht="16.5" x14ac:dyDescent="0.2">
      <c r="A304" s="82" t="str">
        <f>+IF('[1]Datos a presupuestar'!A304=0,"",'[1]Datos a presupuestar'!A304)</f>
        <v/>
      </c>
      <c r="B304" s="100" t="str">
        <f>+IF('[1]Datos a presupuestar'!B304=0,"",'[1]Datos a presupuestar'!B304)</f>
        <v/>
      </c>
      <c r="C304" s="84"/>
      <c r="D304" s="112"/>
      <c r="E304" s="113"/>
    </row>
    <row r="305" spans="1:4" ht="15" x14ac:dyDescent="0.2">
      <c r="A305" s="116">
        <f>+IF('[1]Datos a presupuestar'!A305=0,"",'[1]Datos a presupuestar'!A305)</f>
        <v>3100000</v>
      </c>
      <c r="B305" s="117" t="str">
        <f>+IF('[1]Datos a presupuestar'!B305=0,"",'[1]Datos a presupuestar'!B305)</f>
        <v>Transferencias al Sector Público</v>
      </c>
      <c r="C305" s="118">
        <f>SUM(C306:C307)</f>
        <v>0</v>
      </c>
      <c r="D305" s="5"/>
    </row>
    <row r="306" spans="1:4" s="120" customFormat="1" ht="15" x14ac:dyDescent="0.2">
      <c r="A306" s="121">
        <f>+IF('[1]Datos a presupuestar'!A306=0,"",'[1]Datos a presupuestar'!A306)</f>
        <v>3100003</v>
      </c>
      <c r="B306" s="122" t="str">
        <f>+IF('[1]Datos a presupuestar'!B306=0,"",'[1]Datos a presupuestar'!B306)</f>
        <v>Entidades Públicas (Contraloria, Supersalud,…)</v>
      </c>
      <c r="C306" s="123">
        <f>+'[1]Datos a presupuestar'!C306-'[1]Datos de desfinanciación'!C171</f>
        <v>0</v>
      </c>
      <c r="D306" s="119"/>
    </row>
    <row r="307" spans="1:4" ht="14.25" x14ac:dyDescent="0.2">
      <c r="A307" s="128">
        <f>+IF('[1]Datos a presupuestar'!A307=0,"",'[1]Datos a presupuestar'!A307)</f>
        <v>3199999</v>
      </c>
      <c r="B307" s="129" t="str">
        <f>+IF('[1]Datos a presupuestar'!B307=0,"",'[1]Datos a presupuestar'!B307)</f>
        <v>Vigencias Anteriores</v>
      </c>
      <c r="C307" s="123">
        <f>+'[1]Datos a presupuestar'!C307-'[1]Datos de desfinanciación'!C172</f>
        <v>0</v>
      </c>
      <c r="D307" s="5"/>
    </row>
    <row r="308" spans="1:4" s="46" customFormat="1" ht="12.75" x14ac:dyDescent="0.2">
      <c r="A308" s="82" t="str">
        <f>+IF('[1]Datos a presupuestar'!A308=0,"",'[1]Datos a presupuestar'!A308)</f>
        <v/>
      </c>
      <c r="B308" s="100" t="str">
        <f>+IF('[1]Datos a presupuestar'!B308=0,"",'[1]Datos a presupuestar'!B308)</f>
        <v/>
      </c>
      <c r="C308" s="84"/>
      <c r="D308" s="45"/>
    </row>
    <row r="309" spans="1:4" ht="15" x14ac:dyDescent="0.2">
      <c r="A309" s="116">
        <f>+IF('[1]Datos a presupuestar'!A309=0,"",'[1]Datos a presupuestar'!A309)</f>
        <v>320000</v>
      </c>
      <c r="B309" s="117" t="str">
        <f>+IF('[1]Datos a presupuestar'!B309=0,"",'[1]Datos a presupuestar'!B309)</f>
        <v>Transf. Previsión y Seguridad Social</v>
      </c>
      <c r="C309" s="118">
        <f>SUM(C310:C314)</f>
        <v>17024898</v>
      </c>
      <c r="D309" s="5"/>
    </row>
    <row r="310" spans="1:4" s="120" customFormat="1" ht="15" x14ac:dyDescent="0.2">
      <c r="A310" s="121">
        <f>+IF('[1]Datos a presupuestar'!A310=0,"",'[1]Datos a presupuestar'!A310)</f>
        <v>3200100</v>
      </c>
      <c r="B310" s="122" t="str">
        <f>+IF('[1]Datos a presupuestar'!B310=0,"",'[1]Datos a presupuestar'!B310)</f>
        <v>Pensiones y Jubilaciones (Pago Directo)</v>
      </c>
      <c r="C310" s="123">
        <f>+'[1]Datos a presupuestar'!C310-'[1]Datos de desfinanciación'!C175</f>
        <v>10530331</v>
      </c>
      <c r="D310" s="119"/>
    </row>
    <row r="311" spans="1:4" ht="14.25" x14ac:dyDescent="0.2">
      <c r="A311" s="121">
        <f>+IF('[1]Datos a presupuestar'!A311=0,"",'[1]Datos a presupuestar'!A311)</f>
        <v>3200200</v>
      </c>
      <c r="B311" s="122" t="str">
        <f>+IF('[1]Datos a presupuestar'!B311=0,"",'[1]Datos a presupuestar'!B311)</f>
        <v>Cesantías Pago Directo (Pago Directo)</v>
      </c>
      <c r="C311" s="123">
        <f>+'[1]Datos a presupuestar'!C311-'[1]Datos de desfinanciación'!C176</f>
        <v>0</v>
      </c>
      <c r="D311" s="5"/>
    </row>
    <row r="312" spans="1:4" ht="14.25" x14ac:dyDescent="0.2">
      <c r="A312" s="121">
        <f>+IF('[1]Datos a presupuestar'!A312=0,"",'[1]Datos a presupuestar'!A312)</f>
        <v>3200300</v>
      </c>
      <c r="B312" s="122" t="str">
        <f>+IF('[1]Datos a presupuestar'!B312=0,"",'[1]Datos a presupuestar'!B312)</f>
        <v>Bonos, cuotas de Bonos y cuotas partes jubilatorias</v>
      </c>
      <c r="C312" s="123">
        <f>+'[1]Datos a presupuestar'!C312-'[1]Datos de desfinanciación'!C177</f>
        <v>0</v>
      </c>
      <c r="D312" s="5"/>
    </row>
    <row r="313" spans="1:4" ht="14.25" x14ac:dyDescent="0.2">
      <c r="A313" s="121">
        <f>+IF('[1]Datos a presupuestar'!A313=0,"",'[1]Datos a presupuestar'!A313)</f>
        <v>3200400</v>
      </c>
      <c r="B313" s="122" t="str">
        <f>+IF('[1]Datos a presupuestar'!B313=0,"",'[1]Datos a presupuestar'!B313)</f>
        <v>Intereses a las cesantias</v>
      </c>
      <c r="C313" s="123">
        <f>+'[1]Datos a presupuestar'!C313-'[1]Datos de desfinanciación'!C178</f>
        <v>6494567</v>
      </c>
      <c r="D313" s="5"/>
    </row>
    <row r="314" spans="1:4" ht="14.25" x14ac:dyDescent="0.2">
      <c r="A314" s="128">
        <f>+IF('[1]Datos a presupuestar'!A314=0,"",'[1]Datos a presupuestar'!A314)</f>
        <v>3299999</v>
      </c>
      <c r="B314" s="129" t="str">
        <f>+IF('[1]Datos a presupuestar'!B314=0,"",'[1]Datos a presupuestar'!B314)</f>
        <v>Vigencias Anteriores</v>
      </c>
      <c r="C314" s="123">
        <f>+'[1]Datos a presupuestar'!C314-'[1]Datos de desfinanciación'!C179</f>
        <v>0</v>
      </c>
      <c r="D314" s="5"/>
    </row>
    <row r="315" spans="1:4" s="46" customFormat="1" ht="12.75" x14ac:dyDescent="0.2">
      <c r="A315" s="82" t="str">
        <f>+IF('[1]Datos a presupuestar'!A315=0,"",'[1]Datos a presupuestar'!A315)</f>
        <v/>
      </c>
      <c r="B315" s="100" t="str">
        <f>+IF('[1]Datos a presupuestar'!B315=0,"",'[1]Datos a presupuestar'!B315)</f>
        <v/>
      </c>
      <c r="C315" s="84"/>
      <c r="D315" s="45"/>
    </row>
    <row r="316" spans="1:4" ht="15" x14ac:dyDescent="0.2">
      <c r="A316" s="116">
        <f>+IF('[1]Datos a presupuestar'!A316=0,"",'[1]Datos a presupuestar'!A316)</f>
        <v>3300000</v>
      </c>
      <c r="B316" s="117" t="str">
        <f>+IF('[1]Datos a presupuestar'!B316=0,"",'[1]Datos a presupuestar'!B316)</f>
        <v>Otras Transferencias</v>
      </c>
      <c r="C316" s="118">
        <f>+SUM(C317:C318)+C322</f>
        <v>34770820</v>
      </c>
      <c r="D316" s="5"/>
    </row>
    <row r="317" spans="1:4" s="120" customFormat="1" ht="15" x14ac:dyDescent="0.2">
      <c r="A317" s="121">
        <f>+IF('[1]Datos a presupuestar'!A317=0,"",'[1]Datos a presupuestar'!A317)</f>
        <v>3300100</v>
      </c>
      <c r="B317" s="122" t="str">
        <f>+IF('[1]Datos a presupuestar'!B317=0,"",'[1]Datos a presupuestar'!B317)</f>
        <v>Sentencias y Conciliaciones</v>
      </c>
      <c r="C317" s="123">
        <f>+'[1]Datos a presupuestar'!C317-'[1]Datos de desfinanciación'!C182</f>
        <v>22950460</v>
      </c>
      <c r="D317" s="119"/>
    </row>
    <row r="318" spans="1:4" ht="14.25" x14ac:dyDescent="0.2">
      <c r="A318" s="121">
        <f>+IF('[1]Datos a presupuestar'!A318=0,"",'[1]Datos a presupuestar'!A318)</f>
        <v>3300200</v>
      </c>
      <c r="B318" s="122" t="str">
        <f>+IF('[1]Datos a presupuestar'!B318=0,"",'[1]Datos a presupuestar'!B318)</f>
        <v>Destinatarios de otras transferencias</v>
      </c>
      <c r="C318" s="123">
        <f>SUM(C319:C321)</f>
        <v>11820360</v>
      </c>
      <c r="D318" s="5"/>
    </row>
    <row r="319" spans="1:4" ht="12.75" x14ac:dyDescent="0.2">
      <c r="A319" s="126" t="str">
        <f>+IF('[1]Datos a presupuestar'!A319=0,"",'[1]Datos a presupuestar'!A319)</f>
        <v>3300200-1</v>
      </c>
      <c r="B319" s="127" t="str">
        <f>+IF('[1]Datos a presupuestar'!B319=0,"",'[1]Datos a presupuestar'!B319)</f>
        <v>COHAN</v>
      </c>
      <c r="C319" s="133">
        <f>+'[1]Datos a presupuestar'!C319-'[1]Datos de desfinanciación'!C184</f>
        <v>4000000</v>
      </c>
      <c r="D319" s="5"/>
    </row>
    <row r="320" spans="1:4" ht="12.75" x14ac:dyDescent="0.2">
      <c r="A320" s="126" t="str">
        <f>+IF('[1]Datos a presupuestar'!A320=0,"",'[1]Datos a presupuestar'!A320)</f>
        <v>3300200-2</v>
      </c>
      <c r="B320" s="127" t="str">
        <f>+IF('[1]Datos a presupuestar'!B320=0,"",'[1]Datos a presupuestar'!B320)</f>
        <v>AESA</v>
      </c>
      <c r="C320" s="133">
        <f>+'[1]Datos a presupuestar'!C320-'[1]Datos de desfinanciación'!C185</f>
        <v>4000000</v>
      </c>
      <c r="D320" s="5"/>
    </row>
    <row r="321" spans="1:12" ht="12.75" x14ac:dyDescent="0.2">
      <c r="A321" s="126" t="str">
        <f>+IF('[1]Datos a presupuestar'!A321=0,"",'[1]Datos a presupuestar'!A321)</f>
        <v>3300200-3</v>
      </c>
      <c r="B321" s="127" t="str">
        <f>+IF('[1]Datos a presupuestar'!B321=0,"",'[1]Datos a presupuestar'!B321)</f>
        <v xml:space="preserve">OTRAS </v>
      </c>
      <c r="C321" s="133">
        <f>+'[1]Datos a presupuestar'!C321-'[1]Datos de desfinanciación'!C186</f>
        <v>3820360</v>
      </c>
      <c r="D321" s="5"/>
    </row>
    <row r="322" spans="1:12" ht="14.25" x14ac:dyDescent="0.2">
      <c r="A322" s="128">
        <f>+IF('[1]Datos a presupuestar'!A322=0,"",'[1]Datos a presupuestar'!A322)</f>
        <v>3399999</v>
      </c>
      <c r="B322" s="129" t="str">
        <f>+IF('[1]Datos a presupuestar'!B322=0,"",'[1]Datos a presupuestar'!B322)</f>
        <v>Vigencias Anteriores</v>
      </c>
      <c r="C322" s="123">
        <f>+'[1]Datos a presupuestar'!C322-'[1]Datos de desfinanciación'!C187</f>
        <v>0</v>
      </c>
      <c r="D322" s="5"/>
    </row>
    <row r="323" spans="1:12" ht="15" thickBot="1" x14ac:dyDescent="0.25">
      <c r="A323" s="128" t="str">
        <f>+IF('[1]Datos a presupuestar'!A323=0,"",'[1]Datos a presupuestar'!A323)</f>
        <v/>
      </c>
      <c r="B323" s="129"/>
      <c r="C323" s="123"/>
      <c r="D323" s="5"/>
    </row>
    <row r="324" spans="1:12" ht="36" x14ac:dyDescent="0.2">
      <c r="A324" s="136" t="str">
        <f>+IF('[1]Datos a presupuestar'!A324=0,"",'[1]Datos a presupuestar'!A324)</f>
        <v>B</v>
      </c>
      <c r="B324" s="137" t="str">
        <f>+IF('[1]Datos a presupuestar'!B324=0,"",'[1]Datos a presupuestar'!B324)</f>
        <v>GASTOS DE OPERACION COMERCIAL Y PRESTACION DE SERVICIOS</v>
      </c>
      <c r="C324" s="138">
        <f>+'[1]Datos a presupuestar'!C324-'[1]Datos de desfinanciación'!C189</f>
        <v>274888987</v>
      </c>
      <c r="D324" s="5"/>
    </row>
    <row r="325" spans="1:12" s="46" customFormat="1" ht="14.25" x14ac:dyDescent="0.2">
      <c r="A325" s="128" t="str">
        <f>+IF('[1]Datos a presupuestar'!A325=0,"",'[1]Datos a presupuestar'!A325)</f>
        <v/>
      </c>
      <c r="B325" s="129"/>
      <c r="C325" s="123"/>
      <c r="D325" s="45"/>
    </row>
    <row r="326" spans="1:12" ht="16.5" x14ac:dyDescent="0.2">
      <c r="A326" s="110">
        <f>+IF('[1]Datos a presupuestar'!A326=0,"",'[1]Datos a presupuestar'!A326)</f>
        <v>4000000</v>
      </c>
      <c r="B326" s="111" t="str">
        <f>+IF('[1]Datos a presupuestar'!B326=0,"",'[1]Datos a presupuestar'!B326)</f>
        <v>GASTOS  DE PRESTACION DE SERVICIOS</v>
      </c>
      <c r="C326" s="91">
        <f>C328+C343</f>
        <v>274888987</v>
      </c>
      <c r="D326" s="5"/>
      <c r="E326" s="2"/>
    </row>
    <row r="327" spans="1:12" s="114" customFormat="1" ht="16.5" x14ac:dyDescent="0.2">
      <c r="A327" s="82" t="str">
        <f>+IF('[1]Datos a presupuestar'!A327=0,"",'[1]Datos a presupuestar'!A327)</f>
        <v/>
      </c>
      <c r="B327" s="100" t="str">
        <f>+IF('[1]Datos a presupuestar'!B327=0,"",'[1]Datos a presupuestar'!B327)</f>
        <v/>
      </c>
      <c r="C327" s="84"/>
      <c r="D327" s="112"/>
      <c r="E327" s="113"/>
    </row>
    <row r="328" spans="1:12" ht="15" x14ac:dyDescent="0.2">
      <c r="A328" s="116">
        <f>+IF('[1]Datos a presupuestar'!A328=0,"",'[1]Datos a presupuestar'!A328)</f>
        <v>4100000</v>
      </c>
      <c r="B328" s="117" t="str">
        <f>+IF('[1]Datos a presupuestar'!B328=0,"",'[1]Datos a presupuestar'!B328)</f>
        <v>Insumos y Suministros Hospitalarios</v>
      </c>
      <c r="C328" s="118">
        <f>C329+C337+C341</f>
        <v>274888987</v>
      </c>
      <c r="D328" s="5"/>
    </row>
    <row r="329" spans="1:12" s="120" customFormat="1" ht="15" x14ac:dyDescent="0.2">
      <c r="A329" s="121">
        <f>+IF('[1]Datos a presupuestar'!A329=0,"",'[1]Datos a presupuestar'!A329)</f>
        <v>4100100</v>
      </c>
      <c r="B329" s="122" t="str">
        <f>+IF('[1]Datos a presupuestar'!B329=0,"",'[1]Datos a presupuestar'!B329)</f>
        <v>Compra de Bienes para la Prestacion de servicios</v>
      </c>
      <c r="C329" s="123">
        <f>SUM(C330:C336)</f>
        <v>274888987</v>
      </c>
      <c r="D329" s="119"/>
    </row>
    <row r="330" spans="1:12" ht="12.75" x14ac:dyDescent="0.2">
      <c r="A330" s="126" t="str">
        <f>+IF('[1]Datos a presupuestar'!A330=0,"",'[1]Datos a presupuestar'!A330)</f>
        <v>4100100-1</v>
      </c>
      <c r="B330" s="127" t="str">
        <f>+IF('[1]Datos a presupuestar'!B330=0,"",'[1]Datos a presupuestar'!B330)</f>
        <v>Productos Farmaceuticos</v>
      </c>
      <c r="C330" s="133">
        <f>+'[1]Datos a presupuestar'!C330-'[1]Datos de desfinanciación'!C195</f>
        <v>208323985</v>
      </c>
      <c r="D330" s="5"/>
    </row>
    <row r="331" spans="1:12" s="5" customFormat="1" ht="12.75" x14ac:dyDescent="0.2">
      <c r="A331" s="126" t="str">
        <f>+IF('[1]Datos a presupuestar'!A331=0,"",'[1]Datos a presupuestar'!A331)</f>
        <v>4100100-2</v>
      </c>
      <c r="B331" s="127" t="str">
        <f>+IF('[1]Datos a presupuestar'!B331=0,"",'[1]Datos a presupuestar'!B331)</f>
        <v>Material Médico Quirúrgico</v>
      </c>
      <c r="C331" s="133">
        <f>+'[1]Datos a presupuestar'!C331-'[1]Datos de desfinanciación'!C196</f>
        <v>26196015</v>
      </c>
      <c r="E331" s="6"/>
      <c r="F331" s="6"/>
      <c r="G331" s="6"/>
      <c r="H331" s="6"/>
      <c r="I331" s="6"/>
      <c r="J331" s="6"/>
      <c r="K331" s="6"/>
      <c r="L331" s="6"/>
    </row>
    <row r="332" spans="1:12" s="5" customFormat="1" ht="12.75" x14ac:dyDescent="0.2">
      <c r="A332" s="126" t="str">
        <f>+IF('[1]Datos a presupuestar'!A332=0,"",'[1]Datos a presupuestar'!A332)</f>
        <v>4100100-3</v>
      </c>
      <c r="B332" s="127" t="str">
        <f>+IF('[1]Datos a presupuestar'!B332=0,"",'[1]Datos a presupuestar'!B332)</f>
        <v>Material de Laboratorio</v>
      </c>
      <c r="C332" s="133">
        <f>+'[1]Datos a presupuestar'!C332-'[1]Datos de desfinanciación'!C197</f>
        <v>22000000</v>
      </c>
      <c r="E332" s="6"/>
      <c r="F332" s="6"/>
      <c r="G332" s="6"/>
      <c r="H332" s="6"/>
      <c r="I332" s="6"/>
      <c r="J332" s="6"/>
      <c r="K332" s="6"/>
      <c r="L332" s="6"/>
    </row>
    <row r="333" spans="1:12" s="5" customFormat="1" ht="12.75" x14ac:dyDescent="0.2">
      <c r="A333" s="126" t="str">
        <f>+IF('[1]Datos a presupuestar'!A333=0,"",'[1]Datos a presupuestar'!A333)</f>
        <v>4100100-4</v>
      </c>
      <c r="B333" s="127" t="str">
        <f>+IF('[1]Datos a presupuestar'!B333=0,"",'[1]Datos a presupuestar'!B333)</f>
        <v>Material para Odontologia</v>
      </c>
      <c r="C333" s="133">
        <f>+'[1]Datos a presupuestar'!C333-'[1]Datos de desfinanciación'!C198</f>
        <v>15368987</v>
      </c>
      <c r="E333" s="6"/>
      <c r="F333" s="6"/>
      <c r="G333" s="6"/>
      <c r="H333" s="6"/>
      <c r="I333" s="6"/>
      <c r="J333" s="6"/>
      <c r="K333" s="6"/>
      <c r="L333" s="6"/>
    </row>
    <row r="334" spans="1:12" s="5" customFormat="1" ht="12.75" x14ac:dyDescent="0.2">
      <c r="A334" s="126" t="str">
        <f>+IF('[1]Datos a presupuestar'!A334=0,"",'[1]Datos a presupuestar'!A334)</f>
        <v>4100100-5</v>
      </c>
      <c r="B334" s="127" t="str">
        <f>+IF('[1]Datos a presupuestar'!B334=0,"",'[1]Datos a presupuestar'!B334)</f>
        <v>Material para Rayos X</v>
      </c>
      <c r="C334" s="133">
        <f>+'[1]Datos a presupuestar'!C334-'[1]Datos de desfinanciación'!C199</f>
        <v>3000000</v>
      </c>
      <c r="E334" s="6"/>
      <c r="F334" s="6"/>
      <c r="G334" s="6"/>
      <c r="H334" s="6"/>
      <c r="I334" s="6"/>
      <c r="J334" s="6"/>
      <c r="K334" s="6"/>
      <c r="L334" s="6"/>
    </row>
    <row r="335" spans="1:12" s="5" customFormat="1" ht="12.75" x14ac:dyDescent="0.2">
      <c r="A335" s="126" t="str">
        <f>+IF('[1]Datos a presupuestar'!A335=0,"",'[1]Datos a presupuestar'!A335)</f>
        <v>4100100-6</v>
      </c>
      <c r="B335" s="127" t="str">
        <f>+IF('[1]Datos a presupuestar'!B335=0,"",'[1]Datos a presupuestar'!B335)</f>
        <v/>
      </c>
      <c r="C335" s="133">
        <f>+'[1]Datos a presupuestar'!C335-'[1]Datos de desfinanciación'!C200</f>
        <v>0</v>
      </c>
      <c r="E335" s="6"/>
      <c r="F335" s="6"/>
      <c r="G335" s="6"/>
      <c r="H335" s="6"/>
      <c r="I335" s="6"/>
      <c r="J335" s="6"/>
      <c r="K335" s="6"/>
      <c r="L335" s="6"/>
    </row>
    <row r="336" spans="1:12" s="5" customFormat="1" ht="12.75" x14ac:dyDescent="0.2">
      <c r="A336" s="126" t="str">
        <f>+IF('[1]Datos a presupuestar'!A336=0,"",'[1]Datos a presupuestar'!A336)</f>
        <v>4100100-7</v>
      </c>
      <c r="B336" s="127" t="str">
        <f>+IF('[1]Datos a presupuestar'!B336=0,"",'[1]Datos a presupuestar'!B336)</f>
        <v/>
      </c>
      <c r="C336" s="133">
        <f>+'[1]Datos a presupuestar'!C336-'[1]Datos de desfinanciación'!C201</f>
        <v>0</v>
      </c>
      <c r="E336" s="6"/>
      <c r="F336" s="6"/>
      <c r="G336" s="6"/>
      <c r="H336" s="6"/>
      <c r="I336" s="6"/>
      <c r="J336" s="6"/>
      <c r="K336" s="6"/>
      <c r="L336" s="6"/>
    </row>
    <row r="337" spans="1:12" s="5" customFormat="1" ht="14.25" x14ac:dyDescent="0.2">
      <c r="A337" s="121">
        <f>+IF('[1]Datos a presupuestar'!A337=0,"",'[1]Datos a presupuestar'!A337)</f>
        <v>4100200</v>
      </c>
      <c r="B337" s="122" t="str">
        <f>+IF('[1]Datos a presupuestar'!B337=0,"",'[1]Datos a presupuestar'!B337)</f>
        <v>Gastos Complementarios e Intermedios</v>
      </c>
      <c r="C337" s="123">
        <f>SUM(C338:C340)</f>
        <v>0</v>
      </c>
      <c r="E337" s="6"/>
      <c r="F337" s="6"/>
      <c r="G337" s="6"/>
      <c r="H337" s="6"/>
      <c r="I337" s="6"/>
      <c r="J337" s="6"/>
      <c r="K337" s="6"/>
      <c r="L337" s="6"/>
    </row>
    <row r="338" spans="1:12" s="5" customFormat="1" ht="12.75" x14ac:dyDescent="0.2">
      <c r="A338" s="126" t="str">
        <f>+IF('[1]Datos a presupuestar'!A338=0,"",'[1]Datos a presupuestar'!A338)</f>
        <v>4100200-1</v>
      </c>
      <c r="B338" s="127" t="str">
        <f>+IF('[1]Datos a presupuestar'!B338=0,"",'[1]Datos a presupuestar'!B338)</f>
        <v xml:space="preserve">     Alimentación</v>
      </c>
      <c r="C338" s="133">
        <f>+'[1]Datos a presupuestar'!C338-'[1]Datos de desfinanciación'!C203</f>
        <v>0</v>
      </c>
      <c r="E338" s="6"/>
      <c r="F338" s="6"/>
      <c r="G338" s="6"/>
      <c r="H338" s="6"/>
      <c r="I338" s="6"/>
      <c r="J338" s="6"/>
      <c r="K338" s="6"/>
      <c r="L338" s="6"/>
    </row>
    <row r="339" spans="1:12" s="5" customFormat="1" ht="12.75" x14ac:dyDescent="0.2">
      <c r="A339" s="126" t="str">
        <f>+IF('[1]Datos a presupuestar'!A339=0,"",'[1]Datos a presupuestar'!A339)</f>
        <v>4100200-2</v>
      </c>
      <c r="B339" s="127" t="str">
        <f>+IF('[1]Datos a presupuestar'!B339=0,"",'[1]Datos a presupuestar'!B339)</f>
        <v/>
      </c>
      <c r="C339" s="133">
        <f>+'[1]Datos a presupuestar'!C339-'[1]Datos de desfinanciación'!C204</f>
        <v>0</v>
      </c>
      <c r="E339" s="6"/>
      <c r="F339" s="6"/>
      <c r="G339" s="6"/>
      <c r="H339" s="6"/>
      <c r="I339" s="6"/>
      <c r="J339" s="6"/>
      <c r="K339" s="6"/>
      <c r="L339" s="6"/>
    </row>
    <row r="340" spans="1:12" s="5" customFormat="1" ht="12.75" x14ac:dyDescent="0.2">
      <c r="A340" s="126" t="str">
        <f>+IF('[1]Datos a presupuestar'!A340=0,"",'[1]Datos a presupuestar'!A340)</f>
        <v>4100200-3</v>
      </c>
      <c r="B340" s="127" t="str">
        <f>+IF('[1]Datos a presupuestar'!B340=0,"",'[1]Datos a presupuestar'!B340)</f>
        <v/>
      </c>
      <c r="C340" s="133">
        <f>+'[1]Datos a presupuestar'!C340-'[1]Datos de desfinanciación'!C205</f>
        <v>0</v>
      </c>
      <c r="E340" s="6"/>
      <c r="F340" s="6"/>
      <c r="G340" s="6"/>
      <c r="H340" s="6"/>
      <c r="I340" s="6"/>
      <c r="J340" s="6"/>
      <c r="K340" s="6"/>
      <c r="L340" s="6"/>
    </row>
    <row r="341" spans="1:12" s="5" customFormat="1" ht="14.25" x14ac:dyDescent="0.2">
      <c r="A341" s="128">
        <f>+IF('[1]Datos a presupuestar'!A341=0,"",'[1]Datos a presupuestar'!A341)</f>
        <v>4199999</v>
      </c>
      <c r="B341" s="129" t="str">
        <f>+IF('[1]Datos a presupuestar'!B341=0,"",'[1]Datos a presupuestar'!B341)</f>
        <v>Vigencias Anteriores</v>
      </c>
      <c r="C341" s="123">
        <f>+'[1]Datos a presupuestar'!C341-'[1]Datos de desfinanciación'!C206</f>
        <v>0</v>
      </c>
      <c r="E341" s="6"/>
      <c r="F341" s="6"/>
      <c r="G341" s="6"/>
      <c r="H341" s="6"/>
      <c r="I341" s="6"/>
      <c r="J341" s="6"/>
      <c r="K341" s="6"/>
      <c r="L341" s="6"/>
    </row>
    <row r="342" spans="1:12" s="45" customFormat="1" ht="12.75" x14ac:dyDescent="0.2">
      <c r="A342" s="82" t="str">
        <f>+IF('[1]Datos a presupuestar'!A342=0,"",'[1]Datos a presupuestar'!A342)</f>
        <v/>
      </c>
      <c r="B342" s="100" t="str">
        <f>+IF('[1]Datos a presupuestar'!B342=0,"",'[1]Datos a presupuestar'!B342)</f>
        <v/>
      </c>
      <c r="C342" s="100" t="str">
        <f>+IF('[1]Datos a presupuestar'!C342=0,"",'[1]Datos a presupuestar'!C342)</f>
        <v/>
      </c>
      <c r="E342" s="46"/>
      <c r="F342" s="46"/>
      <c r="G342" s="46"/>
      <c r="H342" s="46"/>
      <c r="I342" s="46"/>
      <c r="J342" s="46"/>
      <c r="K342" s="46"/>
      <c r="L342" s="46"/>
    </row>
    <row r="343" spans="1:12" ht="15.75" x14ac:dyDescent="0.2">
      <c r="A343" s="66">
        <f>+IF('[1]Datos a presupuestar'!A343=0,"",'[1]Datos a presupuestar'!A343)</f>
        <v>5000000</v>
      </c>
      <c r="B343" s="115" t="str">
        <f>+IF('[1]Datos a presupuestar'!B343=0,"",'[1]Datos a presupuestar'!B343)</f>
        <v>GASTOS DE COMERCIALIZACION</v>
      </c>
      <c r="C343" s="68">
        <f>C345</f>
        <v>0</v>
      </c>
      <c r="D343" s="5"/>
    </row>
    <row r="344" spans="1:12" ht="12.75" x14ac:dyDescent="0.2">
      <c r="A344" s="82" t="str">
        <f>+IF('[1]Datos a presupuestar'!A344=0,"",'[1]Datos a presupuestar'!A344)</f>
        <v/>
      </c>
      <c r="B344" s="100" t="str">
        <f>+IF('[1]Datos a presupuestar'!B344=0,"",'[1]Datos a presupuestar'!B344)</f>
        <v/>
      </c>
      <c r="C344" s="84"/>
      <c r="D344" s="5"/>
    </row>
    <row r="345" spans="1:12" ht="15" x14ac:dyDescent="0.2">
      <c r="A345" s="116">
        <f>+IF('[1]Datos a presupuestar'!A345=0,"",'[1]Datos a presupuestar'!A345)</f>
        <v>5100000</v>
      </c>
      <c r="B345" s="117" t="str">
        <f>+IF('[1]Datos a presupuestar'!B345=0,"",'[1]Datos a presupuestar'!B345)</f>
        <v>Insumos y Suministros para Venta al Público</v>
      </c>
      <c r="C345" s="118">
        <f>C346+C355</f>
        <v>0</v>
      </c>
      <c r="D345" s="5"/>
    </row>
    <row r="346" spans="1:12" s="120" customFormat="1" ht="15" x14ac:dyDescent="0.2">
      <c r="A346" s="121">
        <f>+IF('[1]Datos a presupuestar'!A346=0,"",'[1]Datos a presupuestar'!A346)</f>
        <v>5100100</v>
      </c>
      <c r="B346" s="122" t="str">
        <f>+IF('[1]Datos a presupuestar'!B346=0,"",'[1]Datos a presupuestar'!B346)</f>
        <v>Compra de Bienes para la venta</v>
      </c>
      <c r="C346" s="123">
        <f>SUM(C347:C354)</f>
        <v>0</v>
      </c>
      <c r="D346" s="119"/>
    </row>
    <row r="347" spans="1:12" ht="12.75" x14ac:dyDescent="0.2">
      <c r="A347" s="126" t="str">
        <f>+IF('[1]Datos a presupuestar'!A347=0,"",'[1]Datos a presupuestar'!A347)</f>
        <v>5100100-1</v>
      </c>
      <c r="B347" s="127" t="str">
        <f>+IF('[1]Datos a presupuestar'!B347=0,"",'[1]Datos a presupuestar'!B347)</f>
        <v>Productos Farmaceuticos</v>
      </c>
      <c r="C347" s="133">
        <f>+'[1]Datos a presupuestar'!C347-'[1]Datos de desfinanciación'!C212</f>
        <v>0</v>
      </c>
      <c r="D347" s="5"/>
    </row>
    <row r="348" spans="1:12" s="5" customFormat="1" ht="12.75" x14ac:dyDescent="0.2">
      <c r="A348" s="126" t="str">
        <f>+IF('[1]Datos a presupuestar'!A348=0,"",'[1]Datos a presupuestar'!A348)</f>
        <v>5100100-2</v>
      </c>
      <c r="B348" s="127" t="str">
        <f>+IF('[1]Datos a presupuestar'!B348=0,"",'[1]Datos a presupuestar'!B348)</f>
        <v>Material Médico Quirúrgico</v>
      </c>
      <c r="C348" s="133">
        <f>+'[1]Datos a presupuestar'!C348-'[1]Datos de desfinanciación'!C213</f>
        <v>0</v>
      </c>
      <c r="E348" s="6"/>
      <c r="F348" s="6"/>
      <c r="G348" s="6"/>
      <c r="H348" s="6"/>
      <c r="I348" s="6"/>
      <c r="J348" s="6"/>
      <c r="K348" s="6"/>
      <c r="L348" s="6"/>
    </row>
    <row r="349" spans="1:12" s="5" customFormat="1" ht="12.75" x14ac:dyDescent="0.2">
      <c r="A349" s="126" t="str">
        <f>+IF('[1]Datos a presupuestar'!A349=0,"",'[1]Datos a presupuestar'!A349)</f>
        <v>5100100-3</v>
      </c>
      <c r="B349" s="127" t="str">
        <f>+IF('[1]Datos a presupuestar'!B349=0,"",'[1]Datos a presupuestar'!B349)</f>
        <v>Material de Laboratorio</v>
      </c>
      <c r="C349" s="133">
        <f>+'[1]Datos a presupuestar'!C349-'[1]Datos de desfinanciación'!C214</f>
        <v>0</v>
      </c>
      <c r="E349" s="6"/>
      <c r="F349" s="6"/>
      <c r="G349" s="6"/>
      <c r="H349" s="6"/>
      <c r="I349" s="6"/>
      <c r="J349" s="6"/>
      <c r="K349" s="6"/>
      <c r="L349" s="6"/>
    </row>
    <row r="350" spans="1:12" s="5" customFormat="1" ht="12.75" x14ac:dyDescent="0.2">
      <c r="A350" s="126" t="str">
        <f>+IF('[1]Datos a presupuestar'!A350=0,"",'[1]Datos a presupuestar'!A350)</f>
        <v>5100100-4</v>
      </c>
      <c r="B350" s="127" t="str">
        <f>+IF('[1]Datos a presupuestar'!B350=0,"",'[1]Datos a presupuestar'!B350)</f>
        <v>Material para Odontologia</v>
      </c>
      <c r="C350" s="133">
        <f>+'[1]Datos a presupuestar'!C350-'[1]Datos de desfinanciación'!C215</f>
        <v>0</v>
      </c>
      <c r="E350" s="6"/>
      <c r="F350" s="6"/>
      <c r="G350" s="6"/>
      <c r="H350" s="6"/>
      <c r="I350" s="6"/>
      <c r="J350" s="6"/>
      <c r="K350" s="6"/>
      <c r="L350" s="6"/>
    </row>
    <row r="351" spans="1:12" s="5" customFormat="1" ht="12.75" x14ac:dyDescent="0.2">
      <c r="A351" s="126" t="str">
        <f>+IF('[1]Datos a presupuestar'!A351=0,"",'[1]Datos a presupuestar'!A351)</f>
        <v>5100100-5</v>
      </c>
      <c r="B351" s="127" t="str">
        <f>+IF('[1]Datos a presupuestar'!B351=0,"",'[1]Datos a presupuestar'!B351)</f>
        <v>Material para Rayos X</v>
      </c>
      <c r="C351" s="133">
        <f>+'[1]Datos a presupuestar'!C351-'[1]Datos de desfinanciación'!C216</f>
        <v>0</v>
      </c>
      <c r="E351" s="6"/>
      <c r="F351" s="6"/>
      <c r="G351" s="6"/>
      <c r="H351" s="6"/>
      <c r="I351" s="6"/>
      <c r="J351" s="6"/>
      <c r="K351" s="6"/>
      <c r="L351" s="6"/>
    </row>
    <row r="352" spans="1:12" s="5" customFormat="1" ht="12.75" x14ac:dyDescent="0.2">
      <c r="A352" s="126" t="str">
        <f>+IF('[1]Datos a presupuestar'!A352=0,"",'[1]Datos a presupuestar'!A352)</f>
        <v>5100100-6</v>
      </c>
      <c r="B352" s="127" t="str">
        <f>+IF('[1]Datos a presupuestar'!B352=0,"",'[1]Datos a presupuestar'!B352)</f>
        <v>Material aseo personal, etc.</v>
      </c>
      <c r="C352" s="133">
        <f>+'[1]Datos a presupuestar'!C352-'[1]Datos de desfinanciación'!C217</f>
        <v>0</v>
      </c>
      <c r="E352" s="6"/>
      <c r="F352" s="6"/>
      <c r="G352" s="6"/>
      <c r="H352" s="6"/>
      <c r="I352" s="6"/>
      <c r="J352" s="6"/>
      <c r="K352" s="6"/>
      <c r="L352" s="6"/>
    </row>
    <row r="353" spans="1:12" s="5" customFormat="1" ht="12.75" x14ac:dyDescent="0.2">
      <c r="A353" s="126" t="str">
        <f>+IF('[1]Datos a presupuestar'!A353=0,"",'[1]Datos a presupuestar'!A353)</f>
        <v>5100100-7</v>
      </c>
      <c r="B353" s="127" t="str">
        <f>+IF('[1]Datos a presupuestar'!B353=0,"",'[1]Datos a presupuestar'!B353)</f>
        <v/>
      </c>
      <c r="C353" s="133">
        <f>+'[1]Datos a presupuestar'!C353-'[1]Datos de desfinanciación'!C218</f>
        <v>0</v>
      </c>
      <c r="E353" s="6"/>
      <c r="F353" s="6"/>
      <c r="G353" s="6"/>
      <c r="H353" s="6"/>
      <c r="I353" s="6"/>
      <c r="J353" s="6"/>
      <c r="K353" s="6"/>
      <c r="L353" s="6"/>
    </row>
    <row r="354" spans="1:12" s="5" customFormat="1" ht="12.75" x14ac:dyDescent="0.2">
      <c r="A354" s="126" t="str">
        <f>+IF('[1]Datos a presupuestar'!A354=0,"",'[1]Datos a presupuestar'!A354)</f>
        <v>5100100-8</v>
      </c>
      <c r="B354" s="127" t="str">
        <f>+IF('[1]Datos a presupuestar'!B354=0,"",'[1]Datos a presupuestar'!B354)</f>
        <v/>
      </c>
      <c r="C354" s="133">
        <f>+'[1]Datos a presupuestar'!C354-'[1]Datos de desfinanciación'!C219</f>
        <v>0</v>
      </c>
      <c r="E354" s="6"/>
      <c r="F354" s="6"/>
      <c r="G354" s="6"/>
      <c r="H354" s="6"/>
      <c r="I354" s="6"/>
      <c r="J354" s="6"/>
      <c r="K354" s="6"/>
      <c r="L354" s="6"/>
    </row>
    <row r="355" spans="1:12" s="5" customFormat="1" ht="14.25" x14ac:dyDescent="0.2">
      <c r="A355" s="128">
        <f>+IF('[1]Datos a presupuestar'!A355=0,"",'[1]Datos a presupuestar'!A355)</f>
        <v>5199999</v>
      </c>
      <c r="B355" s="129" t="str">
        <f>+IF('[1]Datos a presupuestar'!B355=0,"",'[1]Datos a presupuestar'!B355)</f>
        <v>Vigencias Anteriores</v>
      </c>
      <c r="C355" s="123">
        <f>+'[1]Datos a presupuestar'!C355-'[1]Datos de desfinanciación'!C220</f>
        <v>0</v>
      </c>
      <c r="E355" s="6"/>
      <c r="F355" s="6"/>
      <c r="G355" s="6"/>
      <c r="H355" s="6"/>
      <c r="I355" s="6"/>
      <c r="J355" s="6"/>
      <c r="K355" s="6"/>
      <c r="L355" s="6"/>
    </row>
    <row r="356" spans="1:12" s="45" customFormat="1" ht="12.75" x14ac:dyDescent="0.2">
      <c r="A356" s="82" t="str">
        <f>+IF('[1]Datos a presupuestar'!A356=0,"",'[1]Datos a presupuestar'!A356)</f>
        <v/>
      </c>
      <c r="B356" s="100" t="str">
        <f>+IF('[1]Datos a presupuestar'!B356=0,"",'[1]Datos a presupuestar'!B356)</f>
        <v/>
      </c>
      <c r="C356" s="84"/>
      <c r="E356" s="46"/>
      <c r="F356" s="46"/>
      <c r="G356" s="46"/>
      <c r="H356" s="46"/>
      <c r="I356" s="46"/>
      <c r="J356" s="46"/>
      <c r="K356" s="46"/>
      <c r="L356" s="46"/>
    </row>
    <row r="357" spans="1:12" s="5" customFormat="1" ht="18" x14ac:dyDescent="0.2">
      <c r="A357" s="108" t="str">
        <f>+IF('[1]Datos a presupuestar'!A357=0,"",'[1]Datos a presupuestar'!A357)</f>
        <v>C</v>
      </c>
      <c r="B357" s="109" t="str">
        <f>+IF('[1]Datos a presupuestar'!B357=0,"",'[1]Datos a presupuestar'!B357)</f>
        <v xml:space="preserve">SERVICIO DE LA DEUDA </v>
      </c>
      <c r="C357" s="81">
        <f>C359+C364</f>
        <v>0</v>
      </c>
      <c r="E357" s="2"/>
      <c r="F357" s="107"/>
    </row>
    <row r="358" spans="1:12" ht="12.75" x14ac:dyDescent="0.2">
      <c r="A358" s="82" t="str">
        <f>+IF('[1]Datos a presupuestar'!A358=0,"",'[1]Datos a presupuestar'!A358)</f>
        <v/>
      </c>
      <c r="B358" s="100" t="str">
        <f>+IF('[1]Datos a presupuestar'!B358=0,"",'[1]Datos a presupuestar'!B358)</f>
        <v/>
      </c>
      <c r="C358" s="84"/>
      <c r="D358" s="5"/>
    </row>
    <row r="359" spans="1:12" ht="15.75" x14ac:dyDescent="0.2">
      <c r="A359" s="66">
        <f>+IF('[1]Datos a presupuestar'!A359=0,"",'[1]Datos a presupuestar'!A359)</f>
        <v>7001000</v>
      </c>
      <c r="B359" s="115" t="str">
        <f>+IF('[1]Datos a presupuestar'!B359=0,"",'[1]Datos a presupuestar'!B359)</f>
        <v>SERVICIO DE LA DEUDA INTERNA</v>
      </c>
      <c r="C359" s="68">
        <f>SUM(C360:C362)</f>
        <v>0</v>
      </c>
      <c r="D359" s="5"/>
    </row>
    <row r="360" spans="1:12" ht="14.25" x14ac:dyDescent="0.2">
      <c r="A360" s="121">
        <f>+IF('[1]Datos a presupuestar'!A360=0,"",'[1]Datos a presupuestar'!A360)</f>
        <v>7001100</v>
      </c>
      <c r="B360" s="122" t="str">
        <f>+IF('[1]Datos a presupuestar'!B360=0,"",'[1]Datos a presupuestar'!B360)</f>
        <v>Amortización deuda Pública Interna</v>
      </c>
      <c r="C360" s="123">
        <f>+'[1]Datos a presupuestar'!C360-'[1]Datos de desfinanciación'!C225</f>
        <v>0</v>
      </c>
      <c r="D360" s="5"/>
    </row>
    <row r="361" spans="1:12" ht="14.25" x14ac:dyDescent="0.2">
      <c r="A361" s="121">
        <f>+IF('[1]Datos a presupuestar'!A361=0,"",'[1]Datos a presupuestar'!A361)</f>
        <v>7001200</v>
      </c>
      <c r="B361" s="122" t="str">
        <f>+IF('[1]Datos a presupuestar'!B361=0,"",'[1]Datos a presupuestar'!B361)</f>
        <v>Intereses Comisiones y gastos de la Deuda Pública</v>
      </c>
      <c r="C361" s="123">
        <f>+'[1]Datos a presupuestar'!C361-'[1]Datos de desfinanciación'!C226</f>
        <v>0</v>
      </c>
      <c r="D361" s="5"/>
    </row>
    <row r="362" spans="1:12" ht="14.25" x14ac:dyDescent="0.2">
      <c r="A362" s="128">
        <f>+IF('[1]Datos a presupuestar'!A362=0,"",'[1]Datos a presupuestar'!A362)</f>
        <v>7001999</v>
      </c>
      <c r="B362" s="129" t="str">
        <f>+IF('[1]Datos a presupuestar'!B362=0,"",'[1]Datos a presupuestar'!B362)</f>
        <v>Vigencias Anteriores</v>
      </c>
      <c r="C362" s="123">
        <f>+'[1]Datos a presupuestar'!C362-'[1]Datos de desfinanciación'!C227</f>
        <v>0</v>
      </c>
      <c r="D362" s="5"/>
    </row>
    <row r="363" spans="1:12" s="45" customFormat="1" ht="12.75" x14ac:dyDescent="0.2">
      <c r="A363" s="82" t="str">
        <f>+IF('[1]Datos a presupuestar'!A363=0,"",'[1]Datos a presupuestar'!A363)</f>
        <v/>
      </c>
      <c r="B363" s="100" t="str">
        <f>+IF('[1]Datos a presupuestar'!B363=0,"",'[1]Datos a presupuestar'!B363)</f>
        <v/>
      </c>
      <c r="C363" s="84"/>
      <c r="E363" s="46"/>
      <c r="F363" s="46"/>
      <c r="G363" s="46"/>
      <c r="H363" s="46"/>
      <c r="I363" s="46"/>
      <c r="J363" s="46"/>
      <c r="K363" s="46"/>
      <c r="L363" s="46"/>
    </row>
    <row r="364" spans="1:12" ht="15.75" x14ac:dyDescent="0.2">
      <c r="A364" s="66">
        <f>+IF('[1]Datos a presupuestar'!A364=0,"",'[1]Datos a presupuestar'!A364)</f>
        <v>7002001</v>
      </c>
      <c r="B364" s="115" t="str">
        <f>+IF('[1]Datos a presupuestar'!B364=0,"",'[1]Datos a presupuestar'!B364)</f>
        <v>SERVICIO DE LA DEUDA EXTERNA</v>
      </c>
      <c r="C364" s="68">
        <f>SUM(C365:C367)</f>
        <v>0</v>
      </c>
      <c r="D364" s="5"/>
    </row>
    <row r="365" spans="1:12" ht="14.25" x14ac:dyDescent="0.2">
      <c r="A365" s="121">
        <f>+IF('[1]Datos a presupuestar'!A365=0,"",'[1]Datos a presupuestar'!A365)</f>
        <v>7002100</v>
      </c>
      <c r="B365" s="122" t="str">
        <f>+IF('[1]Datos a presupuestar'!B365=0,"",'[1]Datos a presupuestar'!B365)</f>
        <v>Amortización deuda Pública Externa</v>
      </c>
      <c r="C365" s="123">
        <f>+'[1]Datos a presupuestar'!C365-'[1]Datos de desfinanciación'!C230</f>
        <v>0</v>
      </c>
      <c r="D365" s="5"/>
    </row>
    <row r="366" spans="1:12" ht="14.25" x14ac:dyDescent="0.2">
      <c r="A366" s="121">
        <f>+IF('[1]Datos a presupuestar'!A366=0,"",'[1]Datos a presupuestar'!A366)</f>
        <v>7002200</v>
      </c>
      <c r="B366" s="122" t="str">
        <f>+IF('[1]Datos a presupuestar'!B366=0,"",'[1]Datos a presupuestar'!B366)</f>
        <v>Intereses Comisiones y gastos de la Deuda Pública</v>
      </c>
      <c r="C366" s="123">
        <f>+'[1]Datos a presupuestar'!C366-'[1]Datos de desfinanciación'!C231</f>
        <v>0</v>
      </c>
      <c r="D366" s="5"/>
    </row>
    <row r="367" spans="1:12" ht="14.25" x14ac:dyDescent="0.2">
      <c r="A367" s="128">
        <f>+IF('[1]Datos a presupuestar'!A367=0,"",'[1]Datos a presupuestar'!A367)</f>
        <v>7002999</v>
      </c>
      <c r="B367" s="129" t="str">
        <f>+IF('[1]Datos a presupuestar'!B367=0,"",'[1]Datos a presupuestar'!B367)</f>
        <v>Vigencias Anteriores</v>
      </c>
      <c r="C367" s="123">
        <f>+'[1]Datos a presupuestar'!C367-'[1]Datos de desfinanciación'!C232</f>
        <v>0</v>
      </c>
      <c r="D367" s="5"/>
    </row>
    <row r="368" spans="1:12" s="45" customFormat="1" ht="12.75" x14ac:dyDescent="0.2">
      <c r="A368" s="82" t="str">
        <f>+IF('[1]Datos a presupuestar'!A368=0,"",'[1]Datos a presupuestar'!A368)</f>
        <v/>
      </c>
      <c r="B368" s="100" t="str">
        <f>+IF('[1]Datos a presupuestar'!B368=0,"",'[1]Datos a presupuestar'!B368)</f>
        <v/>
      </c>
      <c r="C368" s="84"/>
      <c r="E368" s="46"/>
      <c r="F368" s="46"/>
      <c r="G368" s="46"/>
      <c r="H368" s="46"/>
      <c r="I368" s="46"/>
      <c r="J368" s="46"/>
      <c r="K368" s="46"/>
      <c r="L368" s="46"/>
    </row>
    <row r="369" spans="1:6" s="5" customFormat="1" ht="18" x14ac:dyDescent="0.2">
      <c r="A369" s="108" t="str">
        <f>+IF('[1]Datos a presupuestar'!A369=0,"",'[1]Datos a presupuestar'!A369)</f>
        <v>D</v>
      </c>
      <c r="B369" s="109" t="str">
        <f>+IF('[1]Datos a presupuestar'!B369=0,"",'[1]Datos a presupuestar'!B369)</f>
        <v>INVERSION</v>
      </c>
      <c r="C369" s="81">
        <f>C371</f>
        <v>27723159</v>
      </c>
      <c r="E369" s="2"/>
      <c r="F369" s="107"/>
    </row>
    <row r="370" spans="1:6" ht="12.75" x14ac:dyDescent="0.2">
      <c r="A370" s="82" t="str">
        <f>+IF('[1]Datos a presupuestar'!A370=0,"",'[1]Datos a presupuestar'!A370)</f>
        <v/>
      </c>
      <c r="B370" s="100" t="str">
        <f>+IF('[1]Datos a presupuestar'!B370=0,"",'[1]Datos a presupuestar'!B370)</f>
        <v/>
      </c>
      <c r="C370" s="84"/>
      <c r="D370" s="5"/>
    </row>
    <row r="371" spans="1:6" ht="15.75" x14ac:dyDescent="0.2">
      <c r="A371" s="66">
        <f>+IF('[1]Datos a presupuestar'!A371=0,"",'[1]Datos a presupuestar'!A371)</f>
        <v>8000000</v>
      </c>
      <c r="B371" s="115" t="str">
        <f>+IF('[1]Datos a presupuestar'!B371=0,"",'[1]Datos a presupuestar'!B371)</f>
        <v>PROGRAMAS DE INVERSION</v>
      </c>
      <c r="C371" s="68">
        <f>C373+C381</f>
        <v>27723159</v>
      </c>
      <c r="D371" s="5"/>
    </row>
    <row r="372" spans="1:6" ht="12.75" x14ac:dyDescent="0.2">
      <c r="A372" s="82" t="str">
        <f>+IF('[1]Datos a presupuestar'!A372=0,"",'[1]Datos a presupuestar'!A372)</f>
        <v/>
      </c>
      <c r="B372" s="100" t="str">
        <f>+IF('[1]Datos a presupuestar'!B372=0,"",'[1]Datos a presupuestar'!B372)</f>
        <v/>
      </c>
      <c r="C372" s="84"/>
      <c r="D372" s="5"/>
    </row>
    <row r="373" spans="1:6" ht="15" x14ac:dyDescent="0.2">
      <c r="A373" s="116">
        <f>+IF('[1]Datos a presupuestar'!A373=0,"",'[1]Datos a presupuestar'!A373)</f>
        <v>8001000</v>
      </c>
      <c r="B373" s="117" t="str">
        <f>+IF('[1]Datos a presupuestar'!B373=0,"",'[1]Datos a presupuestar'!B373)</f>
        <v>Formación Bruta del Capital</v>
      </c>
      <c r="C373" s="118">
        <f>SUM(C374:C379)</f>
        <v>0</v>
      </c>
      <c r="D373" s="5"/>
    </row>
    <row r="374" spans="1:6" s="120" customFormat="1" ht="15" x14ac:dyDescent="0.2">
      <c r="A374" s="121" t="str">
        <f>+IF('[1]Datos a presupuestar'!A374=0,"",'[1]Datos a presupuestar'!A374)</f>
        <v>8001000-1</v>
      </c>
      <c r="B374" s="122" t="str">
        <f>+IF('[1]Datos a presupuestar'!B374=0,"",'[1]Datos a presupuestar'!B374)</f>
        <v>Subprogr.Construc. Remodelac. Adecuación y Apliac.1</v>
      </c>
      <c r="C374" s="123">
        <f>+'[1]Datos a presupuestar'!C374-'[1]Datos de desfinanciación'!C239</f>
        <v>0</v>
      </c>
      <c r="D374" s="119"/>
    </row>
    <row r="375" spans="1:6" ht="14.25" x14ac:dyDescent="0.2">
      <c r="A375" s="121" t="str">
        <f>+IF('[1]Datos a presupuestar'!A375=0,"",'[1]Datos a presupuestar'!A375)</f>
        <v>8001000-2</v>
      </c>
      <c r="B375" s="122" t="str">
        <f>+IF('[1]Datos a presupuestar'!B375=0,"",'[1]Datos a presupuestar'!B375)</f>
        <v>Subprogr.Construc. Remodelac. Adecuación y Apliac.2</v>
      </c>
      <c r="C375" s="123">
        <f>+'[1]Datos a presupuestar'!C375-'[1]Datos de desfinanciación'!C240</f>
        <v>0</v>
      </c>
      <c r="D375" s="5"/>
    </row>
    <row r="376" spans="1:6" ht="14.25" x14ac:dyDescent="0.2">
      <c r="A376" s="121" t="str">
        <f>+IF('[1]Datos a presupuestar'!A376=0,"",'[1]Datos a presupuestar'!A376)</f>
        <v>8001000-3</v>
      </c>
      <c r="B376" s="122" t="str">
        <f>+IF('[1]Datos a presupuestar'!B376=0,"",'[1]Datos a presupuestar'!B376)</f>
        <v>Subprogr.Construc. Remodelac. Adecuación y Apliac.3</v>
      </c>
      <c r="C376" s="123">
        <f>+'[1]Datos a presupuestar'!C376-'[1]Datos de desfinanciación'!C241</f>
        <v>0</v>
      </c>
      <c r="D376" s="5"/>
    </row>
    <row r="377" spans="1:6" ht="14.25" x14ac:dyDescent="0.2">
      <c r="A377" s="121" t="str">
        <f>+IF('[1]Datos a presupuestar'!A377=0,"",'[1]Datos a presupuestar'!A377)</f>
        <v>8001000-4</v>
      </c>
      <c r="B377" s="122" t="str">
        <f>+IF('[1]Datos a presupuestar'!B377=0,"",'[1]Datos a presupuestar'!B377)</f>
        <v>Subprogr.Construc. Remodelac. Adecuación y Apliac.4</v>
      </c>
      <c r="C377" s="123">
        <f>+'[1]Datos a presupuestar'!C377-'[1]Datos de desfinanciación'!C242</f>
        <v>0</v>
      </c>
      <c r="D377" s="5"/>
    </row>
    <row r="378" spans="1:6" ht="14.25" x14ac:dyDescent="0.2">
      <c r="A378" s="121" t="str">
        <f>+IF('[1]Datos a presupuestar'!A378=0,"",'[1]Datos a presupuestar'!A378)</f>
        <v>8001000-5</v>
      </c>
      <c r="B378" s="122" t="str">
        <f>+IF('[1]Datos a presupuestar'!B378=0,"",'[1]Datos a presupuestar'!B378)</f>
        <v>Subprogr.Construc. Remodelac. Adecuación y Apliac.5</v>
      </c>
      <c r="C378" s="123">
        <f>+'[1]Datos a presupuestar'!C378-'[1]Datos de desfinanciación'!C243</f>
        <v>0</v>
      </c>
      <c r="D378" s="5"/>
    </row>
    <row r="379" spans="1:6" ht="14.25" x14ac:dyDescent="0.2">
      <c r="A379" s="128">
        <f>+IF('[1]Datos a presupuestar'!A379=0,"",'[1]Datos a presupuestar'!A379)</f>
        <v>8001999</v>
      </c>
      <c r="B379" s="129" t="str">
        <f>+IF('[1]Datos a presupuestar'!B379=0,"",'[1]Datos a presupuestar'!B379)</f>
        <v>Vigencias Anteriores</v>
      </c>
      <c r="C379" s="123">
        <f>+'[1]Datos a presupuestar'!C379-'[1]Datos de desfinanciación'!C244</f>
        <v>0</v>
      </c>
      <c r="D379" s="5"/>
    </row>
    <row r="380" spans="1:6" s="46" customFormat="1" ht="12.75" x14ac:dyDescent="0.2">
      <c r="A380" s="82" t="str">
        <f>+IF('[1]Datos a presupuestar'!A380=0,"",'[1]Datos a presupuestar'!A380)</f>
        <v/>
      </c>
      <c r="B380" s="100" t="str">
        <f>+IF('[1]Datos a presupuestar'!B380=0,"",'[1]Datos a presupuestar'!B380)</f>
        <v/>
      </c>
      <c r="C380" s="84"/>
      <c r="D380" s="45"/>
    </row>
    <row r="381" spans="1:6" ht="15" x14ac:dyDescent="0.2">
      <c r="A381" s="116">
        <f>+IF('[1]Datos a presupuestar'!A381=0,"",'[1]Datos a presupuestar'!A381)</f>
        <v>8002001</v>
      </c>
      <c r="B381" s="117" t="str">
        <f>+IF('[1]Datos a presupuestar'!B381=0,"",'[1]Datos a presupuestar'!B381)</f>
        <v>Gastos Operativos de Inversion   (Programas Especiales)</v>
      </c>
      <c r="C381" s="118">
        <f>SUM(C382:C389)</f>
        <v>27723159</v>
      </c>
      <c r="D381" s="5"/>
    </row>
    <row r="382" spans="1:6" s="120" customFormat="1" ht="15" x14ac:dyDescent="0.2">
      <c r="A382" s="121" t="str">
        <f>+IF('[1]Datos a presupuestar'!A382=0,"",'[1]Datos a presupuestar'!A382)</f>
        <v>8002100-1</v>
      </c>
      <c r="B382" s="122" t="str">
        <f>+IF('[1]Datos a presupuestar'!B382=0,"",'[1]Datos a presupuestar'!B382)</f>
        <v>Fondo de la Vivienda</v>
      </c>
      <c r="C382" s="123">
        <f>+'[1]Datos a presupuestar'!C382-'[1]Datos de desfinanciación'!C247</f>
        <v>0</v>
      </c>
      <c r="D382" s="119"/>
    </row>
    <row r="383" spans="1:6" ht="14.25" x14ac:dyDescent="0.2">
      <c r="A383" s="121" t="str">
        <f>+IF('[1]Datos a presupuestar'!A383=0,"",'[1]Datos a presupuestar'!A383)</f>
        <v>8002100-2</v>
      </c>
      <c r="B383" s="122" t="str">
        <f>+IF('[1]Datos a presupuestar'!B383=0,"",'[1]Datos a presupuestar'!B383)</f>
        <v>Programas Especial 1</v>
      </c>
      <c r="C383" s="123">
        <f>+'[1]Datos a presupuestar'!C383-'[1]Datos de desfinanciación'!C248</f>
        <v>0</v>
      </c>
      <c r="D383" s="5"/>
    </row>
    <row r="384" spans="1:6" ht="14.25" x14ac:dyDescent="0.2">
      <c r="A384" s="121" t="str">
        <f>+IF('[1]Datos a presupuestar'!A384=0,"",'[1]Datos a presupuestar'!A384)</f>
        <v>8002100-3</v>
      </c>
      <c r="B384" s="122" t="str">
        <f>+IF('[1]Datos a presupuestar'!B384=0,"",'[1]Datos a presupuestar'!B384)</f>
        <v>Programas Especial 2</v>
      </c>
      <c r="C384" s="123">
        <f>+'[1]Datos a presupuestar'!C384-'[1]Datos de desfinanciación'!C249</f>
        <v>27723159</v>
      </c>
      <c r="D384" s="5"/>
    </row>
    <row r="385" spans="1:12" ht="14.25" x14ac:dyDescent="0.2">
      <c r="A385" s="121" t="str">
        <f>+IF('[1]Datos a presupuestar'!A385=0,"",'[1]Datos a presupuestar'!A385)</f>
        <v>8002100-4</v>
      </c>
      <c r="B385" s="122" t="str">
        <f>+IF('[1]Datos a presupuestar'!B385=0,"",'[1]Datos a presupuestar'!B385)</f>
        <v>Programas Especial 3</v>
      </c>
      <c r="C385" s="123">
        <f>+'[1]Datos a presupuestar'!C385-'[1]Datos de desfinanciación'!C250</f>
        <v>0</v>
      </c>
      <c r="D385" s="5"/>
    </row>
    <row r="386" spans="1:12" ht="14.25" x14ac:dyDescent="0.2">
      <c r="A386" s="121" t="str">
        <f>+IF('[1]Datos a presupuestar'!A386=0,"",'[1]Datos a presupuestar'!A386)</f>
        <v>8002100-5</v>
      </c>
      <c r="B386" s="122" t="str">
        <f>+IF('[1]Datos a presupuestar'!B386=0,"",'[1]Datos a presupuestar'!B386)</f>
        <v>Programas Especial 4</v>
      </c>
      <c r="C386" s="123">
        <f>+'[1]Datos a presupuestar'!C386-'[1]Datos de desfinanciación'!C251</f>
        <v>0</v>
      </c>
      <c r="D386" s="5"/>
    </row>
    <row r="387" spans="1:12" ht="14.25" x14ac:dyDescent="0.2">
      <c r="A387" s="121" t="str">
        <f>+IF('[1]Datos a presupuestar'!A387=0,"",'[1]Datos a presupuestar'!A387)</f>
        <v>8002100-6</v>
      </c>
      <c r="B387" s="122" t="str">
        <f>+IF('[1]Datos a presupuestar'!B387=0,"",'[1]Datos a presupuestar'!B387)</f>
        <v>Programas Especial 5</v>
      </c>
      <c r="C387" s="123">
        <f>+'[1]Datos a presupuestar'!C387-'[1]Datos de desfinanciación'!C252</f>
        <v>0</v>
      </c>
      <c r="D387" s="5"/>
    </row>
    <row r="388" spans="1:12" ht="14.25" x14ac:dyDescent="0.2">
      <c r="A388" s="121" t="str">
        <f>+IF('[1]Datos a presupuestar'!A388=0,"",'[1]Datos a presupuestar'!A388)</f>
        <v>8002100-7</v>
      </c>
      <c r="B388" s="122" t="str">
        <f>+IF('[1]Datos a presupuestar'!B388=0,"",'[1]Datos a presupuestar'!B388)</f>
        <v>Programas Especial 6</v>
      </c>
      <c r="C388" s="123">
        <f>+'[1]Datos a presupuestar'!C388-'[1]Datos de desfinanciación'!C253</f>
        <v>0</v>
      </c>
      <c r="D388" s="5"/>
    </row>
    <row r="389" spans="1:12" ht="14.25" x14ac:dyDescent="0.2">
      <c r="A389" s="128">
        <f>+IF('[1]Datos a presupuestar'!A389=0,"",'[1]Datos a presupuestar'!A389)</f>
        <v>8002999</v>
      </c>
      <c r="B389" s="129" t="str">
        <f>+IF('[1]Datos a presupuestar'!B389=0,"",'[1]Datos a presupuestar'!B389)</f>
        <v>Vigencias Anteriores</v>
      </c>
      <c r="C389" s="123">
        <f>+'[1]Datos a presupuestar'!C389-'[1]Datos de desfinanciación'!C254</f>
        <v>0</v>
      </c>
      <c r="D389" s="5"/>
    </row>
    <row r="390" spans="1:12" s="46" customFormat="1" ht="12.75" x14ac:dyDescent="0.2">
      <c r="A390" s="82" t="str">
        <f>+IF('[1]Datos a presupuestar'!A390=0,"",'[1]Datos a presupuestar'!A390)</f>
        <v/>
      </c>
      <c r="B390" s="100" t="str">
        <f>+IF('[1]Datos a presupuestar'!B390=0,"",'[1]Datos a presupuestar'!B390)</f>
        <v/>
      </c>
      <c r="C390" s="84"/>
      <c r="D390" s="45"/>
    </row>
    <row r="391" spans="1:12" ht="18" x14ac:dyDescent="0.2">
      <c r="A391" s="108" t="str">
        <f>+IF('[1]Datos a presupuestar'!A391=0,"",'[1]Datos a presupuestar'!A391)</f>
        <v>E</v>
      </c>
      <c r="B391" s="109" t="str">
        <f>+IF('[1]Datos a presupuestar'!B391=0,"",'[1]Datos a presupuestar'!B391)</f>
        <v>DISPONIBILIDAD FINAL</v>
      </c>
      <c r="C391" s="81">
        <v>0</v>
      </c>
      <c r="D391" s="5"/>
    </row>
    <row r="392" spans="1:12" x14ac:dyDescent="0.2">
      <c r="A392" s="139"/>
      <c r="B392" s="140"/>
      <c r="C392" s="141"/>
      <c r="D392" s="5"/>
    </row>
    <row r="393" spans="1:12" s="5" customFormat="1" ht="18" x14ac:dyDescent="0.2">
      <c r="A393" s="142" t="s">
        <v>12</v>
      </c>
      <c r="B393" s="28"/>
      <c r="C393" s="143">
        <f>+C143-C394</f>
        <v>2299088053</v>
      </c>
      <c r="E393" s="6"/>
      <c r="F393" s="6"/>
      <c r="G393" s="6"/>
      <c r="H393" s="6"/>
      <c r="I393" s="6"/>
      <c r="J393" s="6"/>
      <c r="K393" s="6"/>
      <c r="L393" s="6"/>
    </row>
    <row r="394" spans="1:12" ht="18" x14ac:dyDescent="0.2">
      <c r="A394" s="144" t="s">
        <v>13</v>
      </c>
      <c r="B394" s="28"/>
      <c r="C394" s="143">
        <f>SUMIF(B143:B391,A394,C143:C391)</f>
        <v>0</v>
      </c>
      <c r="D394" s="5"/>
    </row>
    <row r="395" spans="1:12" ht="18.75" thickBot="1" x14ac:dyDescent="0.25">
      <c r="A395" s="145" t="s">
        <v>14</v>
      </c>
      <c r="B395" s="146"/>
      <c r="C395" s="147">
        <f>C394+C393</f>
        <v>2299088053</v>
      </c>
      <c r="D395" s="5"/>
    </row>
    <row r="396" spans="1:12" x14ac:dyDescent="0.2">
      <c r="D396" s="5"/>
    </row>
    <row r="397" spans="1:12" x14ac:dyDescent="0.2">
      <c r="D397" s="5"/>
    </row>
    <row r="398" spans="1:12" hidden="1" x14ac:dyDescent="0.2">
      <c r="D398" s="5"/>
    </row>
    <row r="399" spans="1:12" hidden="1" x14ac:dyDescent="0.2">
      <c r="D399" s="5"/>
    </row>
    <row r="400" spans="1:12" hidden="1" x14ac:dyDescent="0.2">
      <c r="D400" s="5"/>
    </row>
    <row r="401" spans="4:4" hidden="1" x14ac:dyDescent="0.2">
      <c r="D401" s="5"/>
    </row>
    <row r="402" spans="4:4" hidden="1" x14ac:dyDescent="0.2">
      <c r="D402" s="5"/>
    </row>
    <row r="403" spans="4:4" hidden="1" x14ac:dyDescent="0.2">
      <c r="D403" s="5"/>
    </row>
    <row r="404" spans="4:4" hidden="1" x14ac:dyDescent="0.2">
      <c r="D404" s="5"/>
    </row>
    <row r="405" spans="4:4" hidden="1" x14ac:dyDescent="0.2">
      <c r="D405" s="5"/>
    </row>
    <row r="406" spans="4:4" hidden="1" x14ac:dyDescent="0.2">
      <c r="D406" s="5"/>
    </row>
    <row r="407" spans="4:4" hidden="1" x14ac:dyDescent="0.2">
      <c r="D407" s="5"/>
    </row>
    <row r="408" spans="4:4" hidden="1" x14ac:dyDescent="0.2">
      <c r="D408" s="5"/>
    </row>
    <row r="409" spans="4:4" hidden="1" x14ac:dyDescent="0.2">
      <c r="D409" s="5"/>
    </row>
    <row r="410" spans="4:4" hidden="1" x14ac:dyDescent="0.2">
      <c r="D410" s="5"/>
    </row>
    <row r="411" spans="4:4" hidden="1" x14ac:dyDescent="0.2">
      <c r="D411" s="5"/>
    </row>
    <row r="412" spans="4:4" hidden="1" x14ac:dyDescent="0.2">
      <c r="D412" s="5"/>
    </row>
    <row r="413" spans="4:4" hidden="1" x14ac:dyDescent="0.2">
      <c r="D413" s="5"/>
    </row>
    <row r="414" spans="4:4" hidden="1" x14ac:dyDescent="0.2">
      <c r="D414" s="5"/>
    </row>
    <row r="415" spans="4:4" hidden="1" x14ac:dyDescent="0.2">
      <c r="D415" s="5"/>
    </row>
    <row r="416" spans="4:4" hidden="1" x14ac:dyDescent="0.2">
      <c r="D416" s="5"/>
    </row>
    <row r="417" spans="4:4" hidden="1" x14ac:dyDescent="0.2">
      <c r="D417" s="5"/>
    </row>
    <row r="418" spans="4:4" hidden="1" x14ac:dyDescent="0.2">
      <c r="D418" s="5"/>
    </row>
    <row r="419" spans="4:4" hidden="1" x14ac:dyDescent="0.2">
      <c r="D419" s="5"/>
    </row>
    <row r="420" spans="4:4" hidden="1" x14ac:dyDescent="0.2">
      <c r="D420" s="5"/>
    </row>
    <row r="421" spans="4:4" hidden="1" x14ac:dyDescent="0.2">
      <c r="D421" s="5"/>
    </row>
    <row r="422" spans="4:4" hidden="1" x14ac:dyDescent="0.2">
      <c r="D422" s="5"/>
    </row>
    <row r="423" spans="4:4" hidden="1" x14ac:dyDescent="0.2">
      <c r="D423" s="5"/>
    </row>
    <row r="424" spans="4:4" hidden="1" x14ac:dyDescent="0.2">
      <c r="D424" s="5"/>
    </row>
    <row r="425" spans="4:4" hidden="1" x14ac:dyDescent="0.2">
      <c r="D425" s="5"/>
    </row>
    <row r="426" spans="4:4" hidden="1" x14ac:dyDescent="0.2">
      <c r="D426" s="5"/>
    </row>
    <row r="427" spans="4:4" hidden="1" x14ac:dyDescent="0.2">
      <c r="D427" s="5"/>
    </row>
    <row r="428" spans="4:4" hidden="1" x14ac:dyDescent="0.2">
      <c r="D428" s="5"/>
    </row>
    <row r="429" spans="4:4" hidden="1" x14ac:dyDescent="0.2">
      <c r="D429" s="5"/>
    </row>
    <row r="430" spans="4:4" hidden="1" x14ac:dyDescent="0.2">
      <c r="D430" s="5"/>
    </row>
    <row r="431" spans="4:4" hidden="1" x14ac:dyDescent="0.2">
      <c r="D431" s="5"/>
    </row>
    <row r="432" spans="4:4" hidden="1" x14ac:dyDescent="0.2">
      <c r="D432" s="5"/>
    </row>
    <row r="433" spans="4:4" hidden="1" x14ac:dyDescent="0.2">
      <c r="D433" s="5"/>
    </row>
    <row r="434" spans="4:4" hidden="1" x14ac:dyDescent="0.2">
      <c r="D434" s="5"/>
    </row>
    <row r="435" spans="4:4" hidden="1" x14ac:dyDescent="0.2">
      <c r="D435" s="5"/>
    </row>
    <row r="436" spans="4:4" hidden="1" x14ac:dyDescent="0.2">
      <c r="D436" s="5"/>
    </row>
    <row r="437" spans="4:4" hidden="1" x14ac:dyDescent="0.2">
      <c r="D437" s="5"/>
    </row>
    <row r="438" spans="4:4" hidden="1" x14ac:dyDescent="0.2">
      <c r="D438" s="5"/>
    </row>
    <row r="439" spans="4:4" hidden="1" x14ac:dyDescent="0.2">
      <c r="D439" s="5"/>
    </row>
    <row r="440" spans="4:4" hidden="1" x14ac:dyDescent="0.2">
      <c r="D440" s="5"/>
    </row>
    <row r="441" spans="4:4" hidden="1" x14ac:dyDescent="0.2">
      <c r="D441" s="5"/>
    </row>
    <row r="442" spans="4:4" hidden="1" x14ac:dyDescent="0.2">
      <c r="D442" s="5"/>
    </row>
    <row r="443" spans="4:4" hidden="1" x14ac:dyDescent="0.2">
      <c r="D443" s="5"/>
    </row>
    <row r="444" spans="4:4" hidden="1" x14ac:dyDescent="0.2">
      <c r="D444" s="5"/>
    </row>
    <row r="445" spans="4:4" hidden="1" x14ac:dyDescent="0.2">
      <c r="D445" s="5"/>
    </row>
    <row r="446" spans="4:4" hidden="1" x14ac:dyDescent="0.2">
      <c r="D446" s="5"/>
    </row>
    <row r="447" spans="4:4" hidden="1" x14ac:dyDescent="0.2">
      <c r="D447" s="5"/>
    </row>
    <row r="448" spans="4:4" hidden="1" x14ac:dyDescent="0.2">
      <c r="D448" s="5"/>
    </row>
    <row r="449" spans="4:4" hidden="1" x14ac:dyDescent="0.2">
      <c r="D449" s="5"/>
    </row>
    <row r="450" spans="4:4" hidden="1" x14ac:dyDescent="0.2">
      <c r="D450" s="5"/>
    </row>
    <row r="451" spans="4:4" hidden="1" x14ac:dyDescent="0.2">
      <c r="D451" s="5"/>
    </row>
    <row r="452" spans="4:4" hidden="1" x14ac:dyDescent="0.2">
      <c r="D452" s="5"/>
    </row>
    <row r="453" spans="4:4" hidden="1" x14ac:dyDescent="0.2">
      <c r="D453" s="5"/>
    </row>
    <row r="454" spans="4:4" hidden="1" x14ac:dyDescent="0.2">
      <c r="D454" s="5"/>
    </row>
    <row r="455" spans="4:4" hidden="1" x14ac:dyDescent="0.2">
      <c r="D455" s="5"/>
    </row>
    <row r="456" spans="4:4" hidden="1" x14ac:dyDescent="0.2">
      <c r="D456" s="5"/>
    </row>
    <row r="457" spans="4:4" hidden="1" x14ac:dyDescent="0.2">
      <c r="D457" s="5"/>
    </row>
    <row r="458" spans="4:4" hidden="1" x14ac:dyDescent="0.2">
      <c r="D458" s="5"/>
    </row>
    <row r="459" spans="4:4" hidden="1" x14ac:dyDescent="0.2">
      <c r="D459" s="5"/>
    </row>
    <row r="460" spans="4:4" hidden="1" x14ac:dyDescent="0.2">
      <c r="D460" s="5"/>
    </row>
    <row r="461" spans="4:4" hidden="1" x14ac:dyDescent="0.2">
      <c r="D461" s="5"/>
    </row>
    <row r="462" spans="4:4" hidden="1" x14ac:dyDescent="0.2">
      <c r="D462" s="5"/>
    </row>
    <row r="463" spans="4:4" hidden="1" x14ac:dyDescent="0.2">
      <c r="D463" s="5"/>
    </row>
    <row r="464" spans="4:4" hidden="1" x14ac:dyDescent="0.2">
      <c r="D464" s="5"/>
    </row>
    <row r="465" spans="4:4" hidden="1" x14ac:dyDescent="0.2">
      <c r="D465" s="5"/>
    </row>
    <row r="466" spans="4:4" hidden="1" x14ac:dyDescent="0.2">
      <c r="D466" s="5"/>
    </row>
    <row r="467" spans="4:4" hidden="1" x14ac:dyDescent="0.2">
      <c r="D467" s="5"/>
    </row>
    <row r="468" spans="4:4" hidden="1" x14ac:dyDescent="0.2">
      <c r="D468" s="5"/>
    </row>
    <row r="469" spans="4:4" hidden="1" x14ac:dyDescent="0.2">
      <c r="D469" s="5"/>
    </row>
    <row r="470" spans="4:4" hidden="1" x14ac:dyDescent="0.2">
      <c r="D470" s="5"/>
    </row>
    <row r="471" spans="4:4" hidden="1" x14ac:dyDescent="0.2">
      <c r="D471" s="5"/>
    </row>
    <row r="472" spans="4:4" hidden="1" x14ac:dyDescent="0.2">
      <c r="D472" s="5"/>
    </row>
    <row r="473" spans="4:4" hidden="1" x14ac:dyDescent="0.2">
      <c r="D473" s="5"/>
    </row>
    <row r="474" spans="4:4" hidden="1" x14ac:dyDescent="0.2">
      <c r="D474" s="5"/>
    </row>
    <row r="475" spans="4:4" hidden="1" x14ac:dyDescent="0.2">
      <c r="D475" s="5"/>
    </row>
    <row r="476" spans="4:4" hidden="1" x14ac:dyDescent="0.2">
      <c r="D476" s="5"/>
    </row>
    <row r="477" spans="4:4" hidden="1" x14ac:dyDescent="0.2">
      <c r="D477" s="5"/>
    </row>
    <row r="478" spans="4:4" hidden="1" x14ac:dyDescent="0.2">
      <c r="D478" s="5"/>
    </row>
    <row r="479" spans="4:4" hidden="1" x14ac:dyDescent="0.2">
      <c r="D479" s="5"/>
    </row>
    <row r="480" spans="4:4" hidden="1" x14ac:dyDescent="0.2">
      <c r="D480" s="5"/>
    </row>
    <row r="481" spans="4:4" hidden="1" x14ac:dyDescent="0.2">
      <c r="D481" s="5"/>
    </row>
    <row r="482" spans="4:4" hidden="1" x14ac:dyDescent="0.2">
      <c r="D482" s="5"/>
    </row>
    <row r="483" spans="4:4" hidden="1" x14ac:dyDescent="0.2">
      <c r="D483" s="5"/>
    </row>
    <row r="484" spans="4:4" hidden="1" x14ac:dyDescent="0.2">
      <c r="D484" s="5"/>
    </row>
    <row r="485" spans="4:4" hidden="1" x14ac:dyDescent="0.2">
      <c r="D485" s="5"/>
    </row>
    <row r="486" spans="4:4" hidden="1" x14ac:dyDescent="0.2">
      <c r="D486" s="5"/>
    </row>
    <row r="487" spans="4:4" hidden="1" x14ac:dyDescent="0.2">
      <c r="D487" s="5"/>
    </row>
    <row r="488" spans="4:4" hidden="1" x14ac:dyDescent="0.2">
      <c r="D488" s="5"/>
    </row>
    <row r="489" spans="4:4" hidden="1" x14ac:dyDescent="0.2">
      <c r="D489" s="5"/>
    </row>
    <row r="490" spans="4:4" hidden="1" x14ac:dyDescent="0.2">
      <c r="D490" s="5"/>
    </row>
    <row r="491" spans="4:4" hidden="1" x14ac:dyDescent="0.2">
      <c r="D491" s="5"/>
    </row>
    <row r="492" spans="4:4" hidden="1" x14ac:dyDescent="0.2">
      <c r="D492" s="5"/>
    </row>
    <row r="493" spans="4:4" hidden="1" x14ac:dyDescent="0.2">
      <c r="D493" s="5"/>
    </row>
    <row r="494" spans="4:4" hidden="1" x14ac:dyDescent="0.2">
      <c r="D494" s="5"/>
    </row>
    <row r="495" spans="4:4" hidden="1" x14ac:dyDescent="0.2">
      <c r="D495" s="5"/>
    </row>
    <row r="496" spans="4:4" hidden="1" x14ac:dyDescent="0.2">
      <c r="D496" s="5"/>
    </row>
    <row r="497" spans="4:4" hidden="1" x14ac:dyDescent="0.2">
      <c r="D497" s="5"/>
    </row>
    <row r="498" spans="4:4" hidden="1" x14ac:dyDescent="0.2">
      <c r="D498" s="5"/>
    </row>
    <row r="499" spans="4:4" hidden="1" x14ac:dyDescent="0.2">
      <c r="D499" s="5"/>
    </row>
    <row r="500" spans="4:4" hidden="1" x14ac:dyDescent="0.2">
      <c r="D500" s="5"/>
    </row>
    <row r="501" spans="4:4" hidden="1" x14ac:dyDescent="0.2">
      <c r="D501" s="5"/>
    </row>
    <row r="502" spans="4:4" hidden="1" x14ac:dyDescent="0.2">
      <c r="D502" s="5"/>
    </row>
    <row r="503" spans="4:4" hidden="1" x14ac:dyDescent="0.2">
      <c r="D503" s="5"/>
    </row>
    <row r="504" spans="4:4" hidden="1" x14ac:dyDescent="0.2">
      <c r="D504" s="5"/>
    </row>
    <row r="505" spans="4:4" hidden="1" x14ac:dyDescent="0.2">
      <c r="D505" s="5"/>
    </row>
    <row r="506" spans="4:4" hidden="1" x14ac:dyDescent="0.2">
      <c r="D506" s="5"/>
    </row>
    <row r="507" spans="4:4" hidden="1" x14ac:dyDescent="0.2">
      <c r="D507" s="5"/>
    </row>
    <row r="508" spans="4:4" hidden="1" x14ac:dyDescent="0.2">
      <c r="D508" s="5"/>
    </row>
    <row r="509" spans="4:4" hidden="1" x14ac:dyDescent="0.2">
      <c r="D509" s="5"/>
    </row>
    <row r="510" spans="4:4" hidden="1" x14ac:dyDescent="0.2">
      <c r="D510" s="5"/>
    </row>
    <row r="511" spans="4:4" hidden="1" x14ac:dyDescent="0.2">
      <c r="D511" s="5"/>
    </row>
    <row r="512" spans="4:4" hidden="1" x14ac:dyDescent="0.2">
      <c r="D512" s="5"/>
    </row>
    <row r="513" spans="4:4" hidden="1" x14ac:dyDescent="0.2">
      <c r="D513" s="5"/>
    </row>
    <row r="514" spans="4:4" hidden="1" x14ac:dyDescent="0.2">
      <c r="D514" s="5"/>
    </row>
    <row r="515" spans="4:4" hidden="1" x14ac:dyDescent="0.2">
      <c r="D515" s="5"/>
    </row>
    <row r="516" spans="4:4" hidden="1" x14ac:dyDescent="0.2">
      <c r="D516" s="5"/>
    </row>
    <row r="517" spans="4:4" hidden="1" x14ac:dyDescent="0.2">
      <c r="D517" s="5"/>
    </row>
    <row r="518" spans="4:4" hidden="1" x14ac:dyDescent="0.2">
      <c r="D518" s="5"/>
    </row>
    <row r="519" spans="4:4" hidden="1" x14ac:dyDescent="0.2">
      <c r="D519" s="5"/>
    </row>
    <row r="520" spans="4:4" hidden="1" x14ac:dyDescent="0.2">
      <c r="D520" s="5"/>
    </row>
    <row r="521" spans="4:4" hidden="1" x14ac:dyDescent="0.2">
      <c r="D521" s="5"/>
    </row>
    <row r="522" spans="4:4" x14ac:dyDescent="0.2"/>
    <row r="523" spans="4:4" x14ac:dyDescent="0.2"/>
    <row r="524" spans="4:4" x14ac:dyDescent="0.2"/>
  </sheetData>
  <sheetProtection sheet="1" objects="1" scenarios="1"/>
  <mergeCells count="12">
    <mergeCell ref="E1:E2"/>
    <mergeCell ref="F1:F2"/>
    <mergeCell ref="A2:B2"/>
    <mergeCell ref="A3:C3"/>
    <mergeCell ref="E3:E11"/>
    <mergeCell ref="F3:F11"/>
    <mergeCell ref="A5:C5"/>
    <mergeCell ref="A136:B136"/>
    <mergeCell ref="A137:B137"/>
    <mergeCell ref="A138:C138"/>
    <mergeCell ref="A140:C140"/>
    <mergeCell ref="A1:B1"/>
  </mergeCells>
  <conditionalFormatting sqref="C31">
    <cfRule type="expression" dxfId="11" priority="12" stopIfTrue="1">
      <formula>$C$39&gt;0</formula>
    </cfRule>
  </conditionalFormatting>
  <conditionalFormatting sqref="A31:B31">
    <cfRule type="expression" dxfId="10" priority="11" stopIfTrue="1">
      <formula>$C$39&gt;0</formula>
    </cfRule>
  </conditionalFormatting>
  <conditionalFormatting sqref="A32:B32">
    <cfRule type="expression" dxfId="9" priority="10" stopIfTrue="1">
      <formula>$C$39&gt;0</formula>
    </cfRule>
  </conditionalFormatting>
  <conditionalFormatting sqref="C32">
    <cfRule type="expression" dxfId="8" priority="9" stopIfTrue="1">
      <formula>$C$39&gt;0</formula>
    </cfRule>
  </conditionalFormatting>
  <conditionalFormatting sqref="A34:B34">
    <cfRule type="expression" dxfId="7" priority="8" stopIfTrue="1">
      <formula>$C$40&gt;0</formula>
    </cfRule>
  </conditionalFormatting>
  <conditionalFormatting sqref="C34">
    <cfRule type="expression" dxfId="6" priority="7" stopIfTrue="1">
      <formula>$C$40&gt;0</formula>
    </cfRule>
  </conditionalFormatting>
  <conditionalFormatting sqref="A35:B35">
    <cfRule type="expression" dxfId="5" priority="6" stopIfTrue="1">
      <formula>$C$40&gt;0</formula>
    </cfRule>
  </conditionalFormatting>
  <conditionalFormatting sqref="C35">
    <cfRule type="expression" dxfId="4" priority="5" stopIfTrue="1">
      <formula>$C$40&gt;0</formula>
    </cfRule>
  </conditionalFormatting>
  <conditionalFormatting sqref="A37:B37">
    <cfRule type="expression" dxfId="3" priority="4" stopIfTrue="1">
      <formula>$C$41&gt;0</formula>
    </cfRule>
  </conditionalFormatting>
  <conditionalFormatting sqref="C37:C41">
    <cfRule type="expression" dxfId="2" priority="3" stopIfTrue="1">
      <formula>$C$41&gt;0</formula>
    </cfRule>
  </conditionalFormatting>
  <conditionalFormatting sqref="A38:B38">
    <cfRule type="expression" dxfId="1" priority="2" stopIfTrue="1">
      <formula>$C$41&gt;0</formula>
    </cfRule>
  </conditionalFormatting>
  <conditionalFormatting sqref="E1:F11">
    <cfRule type="expression" dxfId="0" priority="1">
      <formula>$F$1&lt;&gt;""</formula>
    </cfRule>
  </conditionalFormatting>
  <printOptions horizontalCentered="1" verticalCentered="1" gridLinesSet="0"/>
  <pageMargins left="0.39370078740157483" right="0.39370078740157483" top="0.39370078740157483" bottom="0.98425196850393704" header="0.19685039370078741" footer="0.78740157480314965"/>
  <pageSetup scale="85" orientation="portrait" horizontalDpi="360" verticalDpi="360" r:id="rId1"/>
  <headerFooter alignWithMargins="0">
    <oddFooter>&amp;C&amp;A  -  Página &amp;P</oddFooter>
  </headerFooter>
  <rowBreaks count="2" manualBreakCount="2">
    <brk id="135" max="16383" man="1"/>
    <brk id="35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equilibrado</vt:lpstr>
      <vt:lpstr>'Presupuesto equilibrado'!Área_de_impresión</vt:lpstr>
      <vt:lpstr>'Presupuesto equilibrado'!Títulos_a_imprimir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ESE Granada - Administracion01</dc:creator>
  <cp:lastModifiedBy>ESE Granada - Administracion01</cp:lastModifiedBy>
  <dcterms:created xsi:type="dcterms:W3CDTF">2020-09-23T14:58:41Z</dcterms:created>
  <dcterms:modified xsi:type="dcterms:W3CDTF">2020-09-23T15:15:35Z</dcterms:modified>
</cp:coreProperties>
</file>